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harts/chart5.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4500" windowHeight="17685" activeTab="3"/>
  </bookViews>
  <sheets>
    <sheet name="Step 1. Develop Survey Items" sheetId="5" r:id="rId1"/>
    <sheet name="Step 2. Collect Survey Data" sheetId="6" r:id="rId2"/>
    <sheet name="Step 3. Enter Your Data" sheetId="2" r:id="rId3"/>
    <sheet name="Step 4. Review Your Results" sheetId="4" r:id="rId4"/>
  </sheets>
  <definedNames>
    <definedName name="Category">'Step 1. Develop Survey Items'!$D$16:$D$1048576</definedName>
    <definedName name="Moderate_Sum">'Step 1. Develop Survey Items'!$Q$16:$Q$1048576</definedName>
    <definedName name="Moderates">'Step 1. Develop Survey Items'!$T$16:$T$1048576</definedName>
    <definedName name="NAs">'Step 1. Develop Survey Items'!$O$16:$O$1048576</definedName>
    <definedName name="Negative_Sum">'Step 1. Develop Survey Items'!$P$16:$P$1048576</definedName>
    <definedName name="Negatives">'Step 1. Develop Survey Items'!$S$16:$S$1048576</definedName>
    <definedName name="Positive_Sum">'Step 1. Develop Survey Items'!$R$16:$R$1048576</definedName>
    <definedName name="Positives">'Step 1. Develop Survey Items'!$U$16:$U$1048576</definedName>
    <definedName name="ResponseOption">'Step 2. Collect Survey Data'!$O:$P</definedName>
    <definedName name="SurveyData">'Step 3. Enter Your Data'!$15:$1048576</definedName>
    <definedName name="SurveyItemStep1">'Step 1. Develop Survey Items'!$E$16:$E$1048576</definedName>
    <definedName name="SurveyItemStep3">'Step 3. Enter Your Data'!$14:$14</definedName>
    <definedName name="TotalResponse">'Step 1. Develop Survey Items'!$W$16:$W$1048576</definedName>
    <definedName name="TotalResponse_Valid">'Step 1. Develop Survey Items'!$V$16:$V$1048576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5" l="1"/>
  <c r="G16" i="5"/>
  <c r="O205" i="5" l="1"/>
  <c r="N205" i="5"/>
  <c r="M205" i="5"/>
  <c r="L205" i="5"/>
  <c r="K205" i="5"/>
  <c r="J205" i="5"/>
  <c r="I205" i="5"/>
  <c r="G205" i="5"/>
  <c r="O204" i="5"/>
  <c r="N204" i="5"/>
  <c r="M204" i="5"/>
  <c r="L204" i="5"/>
  <c r="K204" i="5"/>
  <c r="J204" i="5"/>
  <c r="I204" i="5"/>
  <c r="G204" i="5"/>
  <c r="O203" i="5"/>
  <c r="N203" i="5"/>
  <c r="M203" i="5"/>
  <c r="L203" i="5"/>
  <c r="K203" i="5"/>
  <c r="J203" i="5"/>
  <c r="I203" i="5"/>
  <c r="G203" i="5"/>
  <c r="O202" i="5"/>
  <c r="N202" i="5"/>
  <c r="M202" i="5"/>
  <c r="R202" i="5" s="1"/>
  <c r="L202" i="5"/>
  <c r="K202" i="5"/>
  <c r="J202" i="5"/>
  <c r="I202" i="5"/>
  <c r="G202" i="5"/>
  <c r="O201" i="5"/>
  <c r="N201" i="5"/>
  <c r="M201" i="5"/>
  <c r="R201" i="5" s="1"/>
  <c r="L201" i="5"/>
  <c r="K201" i="5"/>
  <c r="J201" i="5"/>
  <c r="I201" i="5"/>
  <c r="G201" i="5"/>
  <c r="O200" i="5"/>
  <c r="N200" i="5"/>
  <c r="M200" i="5"/>
  <c r="R200" i="5" s="1"/>
  <c r="L200" i="5"/>
  <c r="K200" i="5"/>
  <c r="J200" i="5"/>
  <c r="I200" i="5"/>
  <c r="G200" i="5"/>
  <c r="O199" i="5"/>
  <c r="N199" i="5"/>
  <c r="M199" i="5"/>
  <c r="U199" i="5" s="1"/>
  <c r="L199" i="5"/>
  <c r="K199" i="5"/>
  <c r="J199" i="5"/>
  <c r="I199" i="5"/>
  <c r="G199" i="5"/>
  <c r="O198" i="5"/>
  <c r="N198" i="5"/>
  <c r="M198" i="5"/>
  <c r="L198" i="5"/>
  <c r="K198" i="5"/>
  <c r="J198" i="5"/>
  <c r="I198" i="5"/>
  <c r="G198" i="5"/>
  <c r="O197" i="5"/>
  <c r="N197" i="5"/>
  <c r="M197" i="5"/>
  <c r="U197" i="5" s="1"/>
  <c r="L197" i="5"/>
  <c r="K197" i="5"/>
  <c r="J197" i="5"/>
  <c r="I197" i="5"/>
  <c r="G197" i="5"/>
  <c r="O196" i="5"/>
  <c r="N196" i="5"/>
  <c r="M196" i="5"/>
  <c r="U196" i="5" s="1"/>
  <c r="L196" i="5"/>
  <c r="K196" i="5"/>
  <c r="J196" i="5"/>
  <c r="I196" i="5"/>
  <c r="G196" i="5"/>
  <c r="O195" i="5"/>
  <c r="N195" i="5"/>
  <c r="M195" i="5"/>
  <c r="R195" i="5" s="1"/>
  <c r="L195" i="5"/>
  <c r="K195" i="5"/>
  <c r="J195" i="5"/>
  <c r="I195" i="5"/>
  <c r="G195" i="5"/>
  <c r="O194" i="5"/>
  <c r="N194" i="5"/>
  <c r="M194" i="5"/>
  <c r="R194" i="5" s="1"/>
  <c r="L194" i="5"/>
  <c r="K194" i="5"/>
  <c r="J194" i="5"/>
  <c r="I194" i="5"/>
  <c r="G194" i="5"/>
  <c r="O193" i="5"/>
  <c r="N193" i="5"/>
  <c r="M193" i="5"/>
  <c r="L193" i="5"/>
  <c r="K193" i="5"/>
  <c r="J193" i="5"/>
  <c r="I193" i="5"/>
  <c r="G193" i="5"/>
  <c r="O192" i="5"/>
  <c r="N192" i="5"/>
  <c r="M192" i="5"/>
  <c r="U192" i="5" s="1"/>
  <c r="L192" i="5"/>
  <c r="K192" i="5"/>
  <c r="J192" i="5"/>
  <c r="I192" i="5"/>
  <c r="G192" i="5"/>
  <c r="O191" i="5"/>
  <c r="N191" i="5"/>
  <c r="M191" i="5"/>
  <c r="L191" i="5"/>
  <c r="K191" i="5"/>
  <c r="J191" i="5"/>
  <c r="I191" i="5"/>
  <c r="P191" i="5" s="1"/>
  <c r="G191" i="5"/>
  <c r="O190" i="5"/>
  <c r="N190" i="5"/>
  <c r="M190" i="5"/>
  <c r="L190" i="5"/>
  <c r="K190" i="5"/>
  <c r="J190" i="5"/>
  <c r="I190" i="5"/>
  <c r="G190" i="5"/>
  <c r="O189" i="5"/>
  <c r="N189" i="5"/>
  <c r="M189" i="5"/>
  <c r="L189" i="5"/>
  <c r="K189" i="5"/>
  <c r="J189" i="5"/>
  <c r="I189" i="5"/>
  <c r="P189" i="5" s="1"/>
  <c r="G189" i="5"/>
  <c r="O188" i="5"/>
  <c r="N188" i="5"/>
  <c r="M188" i="5"/>
  <c r="L188" i="5"/>
  <c r="K188" i="5"/>
  <c r="J188" i="5"/>
  <c r="I188" i="5"/>
  <c r="P188" i="5" s="1"/>
  <c r="G188" i="5"/>
  <c r="O187" i="5"/>
  <c r="N187" i="5"/>
  <c r="M187" i="5"/>
  <c r="L187" i="5"/>
  <c r="K187" i="5"/>
  <c r="J187" i="5"/>
  <c r="I187" i="5"/>
  <c r="G187" i="5"/>
  <c r="O186" i="5"/>
  <c r="N186" i="5"/>
  <c r="M186" i="5"/>
  <c r="L186" i="5"/>
  <c r="K186" i="5"/>
  <c r="J186" i="5"/>
  <c r="I186" i="5"/>
  <c r="G186" i="5"/>
  <c r="O185" i="5"/>
  <c r="N185" i="5"/>
  <c r="M185" i="5"/>
  <c r="R185" i="5" s="1"/>
  <c r="L185" i="5"/>
  <c r="K185" i="5"/>
  <c r="J185" i="5"/>
  <c r="I185" i="5"/>
  <c r="G185" i="5"/>
  <c r="O184" i="5"/>
  <c r="N184" i="5"/>
  <c r="M184" i="5"/>
  <c r="L184" i="5"/>
  <c r="Q184" i="5" s="1"/>
  <c r="K184" i="5"/>
  <c r="J184" i="5"/>
  <c r="I184" i="5"/>
  <c r="S184" i="5" s="1"/>
  <c r="G184" i="5"/>
  <c r="O183" i="5"/>
  <c r="N183" i="5"/>
  <c r="M183" i="5"/>
  <c r="L183" i="5"/>
  <c r="K183" i="5"/>
  <c r="J183" i="5"/>
  <c r="I183" i="5"/>
  <c r="G183" i="5"/>
  <c r="O182" i="5"/>
  <c r="N182" i="5"/>
  <c r="M182" i="5"/>
  <c r="L182" i="5"/>
  <c r="K182" i="5"/>
  <c r="J182" i="5"/>
  <c r="I182" i="5"/>
  <c r="G182" i="5"/>
  <c r="O181" i="5"/>
  <c r="N181" i="5"/>
  <c r="M181" i="5"/>
  <c r="L181" i="5"/>
  <c r="K181" i="5"/>
  <c r="J181" i="5"/>
  <c r="I181" i="5"/>
  <c r="P181" i="5" s="1"/>
  <c r="G181" i="5"/>
  <c r="O180" i="5"/>
  <c r="N180" i="5"/>
  <c r="M180" i="5"/>
  <c r="L180" i="5"/>
  <c r="K180" i="5"/>
  <c r="J180" i="5"/>
  <c r="I180" i="5"/>
  <c r="P180" i="5" s="1"/>
  <c r="G180" i="5"/>
  <c r="O179" i="5"/>
  <c r="N179" i="5"/>
  <c r="M179" i="5"/>
  <c r="L179" i="5"/>
  <c r="K179" i="5"/>
  <c r="J179" i="5"/>
  <c r="I179" i="5"/>
  <c r="G179" i="5"/>
  <c r="O178" i="5"/>
  <c r="N178" i="5"/>
  <c r="M178" i="5"/>
  <c r="R178" i="5" s="1"/>
  <c r="L178" i="5"/>
  <c r="K178" i="5"/>
  <c r="J178" i="5"/>
  <c r="I178" i="5"/>
  <c r="G178" i="5"/>
  <c r="O177" i="5"/>
  <c r="N177" i="5"/>
  <c r="M177" i="5"/>
  <c r="L177" i="5"/>
  <c r="K177" i="5"/>
  <c r="J177" i="5"/>
  <c r="I177" i="5"/>
  <c r="G177" i="5"/>
  <c r="O176" i="5"/>
  <c r="N176" i="5"/>
  <c r="M176" i="5"/>
  <c r="L176" i="5"/>
  <c r="K176" i="5"/>
  <c r="J176" i="5"/>
  <c r="I176" i="5"/>
  <c r="G176" i="5"/>
  <c r="O175" i="5"/>
  <c r="N175" i="5"/>
  <c r="M175" i="5"/>
  <c r="L175" i="5"/>
  <c r="K175" i="5"/>
  <c r="J175" i="5"/>
  <c r="I175" i="5"/>
  <c r="G175" i="5"/>
  <c r="O174" i="5"/>
  <c r="N174" i="5"/>
  <c r="M174" i="5"/>
  <c r="L174" i="5"/>
  <c r="K174" i="5"/>
  <c r="J174" i="5"/>
  <c r="I174" i="5"/>
  <c r="G174" i="5"/>
  <c r="O173" i="5"/>
  <c r="N173" i="5"/>
  <c r="M173" i="5"/>
  <c r="L173" i="5"/>
  <c r="K173" i="5"/>
  <c r="J173" i="5"/>
  <c r="I173" i="5"/>
  <c r="G173" i="5"/>
  <c r="O172" i="5"/>
  <c r="N172" i="5"/>
  <c r="M172" i="5"/>
  <c r="L172" i="5"/>
  <c r="K172" i="5"/>
  <c r="J172" i="5"/>
  <c r="I172" i="5"/>
  <c r="G172" i="5"/>
  <c r="O171" i="5"/>
  <c r="N171" i="5"/>
  <c r="M171" i="5"/>
  <c r="L171" i="5"/>
  <c r="K171" i="5"/>
  <c r="J171" i="5"/>
  <c r="I171" i="5"/>
  <c r="G171" i="5"/>
  <c r="O170" i="5"/>
  <c r="N170" i="5"/>
  <c r="M170" i="5"/>
  <c r="L170" i="5"/>
  <c r="K170" i="5"/>
  <c r="J170" i="5"/>
  <c r="I170" i="5"/>
  <c r="G170" i="5"/>
  <c r="O169" i="5"/>
  <c r="N169" i="5"/>
  <c r="M169" i="5"/>
  <c r="L169" i="5"/>
  <c r="K169" i="5"/>
  <c r="J169" i="5"/>
  <c r="I169" i="5"/>
  <c r="G169" i="5"/>
  <c r="O168" i="5"/>
  <c r="N168" i="5"/>
  <c r="M168" i="5"/>
  <c r="U168" i="5" s="1"/>
  <c r="L168" i="5"/>
  <c r="T168" i="5" s="1"/>
  <c r="K168" i="5"/>
  <c r="J168" i="5"/>
  <c r="I168" i="5"/>
  <c r="S168" i="5" s="1"/>
  <c r="G168" i="5"/>
  <c r="O167" i="5"/>
  <c r="N167" i="5"/>
  <c r="M167" i="5"/>
  <c r="L167" i="5"/>
  <c r="K167" i="5"/>
  <c r="J167" i="5"/>
  <c r="I167" i="5"/>
  <c r="P167" i="5" s="1"/>
  <c r="G167" i="5"/>
  <c r="O166" i="5"/>
  <c r="N166" i="5"/>
  <c r="M166" i="5"/>
  <c r="L166" i="5"/>
  <c r="K166" i="5"/>
  <c r="T166" i="5" s="1"/>
  <c r="J166" i="5"/>
  <c r="I166" i="5"/>
  <c r="G166" i="5"/>
  <c r="O165" i="5"/>
  <c r="N165" i="5"/>
  <c r="M165" i="5"/>
  <c r="L165" i="5"/>
  <c r="K165" i="5"/>
  <c r="J165" i="5"/>
  <c r="I165" i="5"/>
  <c r="G165" i="5"/>
  <c r="O164" i="5"/>
  <c r="N164" i="5"/>
  <c r="M164" i="5"/>
  <c r="L164" i="5"/>
  <c r="K164" i="5"/>
  <c r="J164" i="5"/>
  <c r="I164" i="5"/>
  <c r="G164" i="5"/>
  <c r="O163" i="5"/>
  <c r="N163" i="5"/>
  <c r="M163" i="5"/>
  <c r="L163" i="5"/>
  <c r="K163" i="5"/>
  <c r="J163" i="5"/>
  <c r="I163" i="5"/>
  <c r="G163" i="5"/>
  <c r="O162" i="5"/>
  <c r="N162" i="5"/>
  <c r="M162" i="5"/>
  <c r="L162" i="5"/>
  <c r="K162" i="5"/>
  <c r="J162" i="5"/>
  <c r="I162" i="5"/>
  <c r="G162" i="5"/>
  <c r="O161" i="5"/>
  <c r="N161" i="5"/>
  <c r="M161" i="5"/>
  <c r="R161" i="5" s="1"/>
  <c r="L161" i="5"/>
  <c r="K161" i="5"/>
  <c r="T161" i="5" s="1"/>
  <c r="J161" i="5"/>
  <c r="I161" i="5"/>
  <c r="G161" i="5"/>
  <c r="O160" i="5"/>
  <c r="N160" i="5"/>
  <c r="M160" i="5"/>
  <c r="U160" i="5" s="1"/>
  <c r="L160" i="5"/>
  <c r="K160" i="5"/>
  <c r="Q160" i="5" s="1"/>
  <c r="J160" i="5"/>
  <c r="I160" i="5"/>
  <c r="G160" i="5"/>
  <c r="O159" i="5"/>
  <c r="N159" i="5"/>
  <c r="M159" i="5"/>
  <c r="U159" i="5" s="1"/>
  <c r="L159" i="5"/>
  <c r="K159" i="5"/>
  <c r="T159" i="5" s="1"/>
  <c r="J159" i="5"/>
  <c r="I159" i="5"/>
  <c r="G159" i="5"/>
  <c r="O158" i="5"/>
  <c r="N158" i="5"/>
  <c r="M158" i="5"/>
  <c r="U158" i="5" s="1"/>
  <c r="L158" i="5"/>
  <c r="K158" i="5"/>
  <c r="J158" i="5"/>
  <c r="I158" i="5"/>
  <c r="G158" i="5"/>
  <c r="O157" i="5"/>
  <c r="N157" i="5"/>
  <c r="M157" i="5"/>
  <c r="L157" i="5"/>
  <c r="K157" i="5"/>
  <c r="J157" i="5"/>
  <c r="I157" i="5"/>
  <c r="G157" i="5"/>
  <c r="O156" i="5"/>
  <c r="N156" i="5"/>
  <c r="M156" i="5"/>
  <c r="R156" i="5" s="1"/>
  <c r="L156" i="5"/>
  <c r="K156" i="5"/>
  <c r="Q156" i="5" s="1"/>
  <c r="J156" i="5"/>
  <c r="I156" i="5"/>
  <c r="G156" i="5"/>
  <c r="O155" i="5"/>
  <c r="N155" i="5"/>
  <c r="M155" i="5"/>
  <c r="L155" i="5"/>
  <c r="K155" i="5"/>
  <c r="Q155" i="5" s="1"/>
  <c r="J155" i="5"/>
  <c r="I155" i="5"/>
  <c r="G155" i="5"/>
  <c r="O154" i="5"/>
  <c r="N154" i="5"/>
  <c r="M154" i="5"/>
  <c r="L154" i="5"/>
  <c r="K154" i="5"/>
  <c r="Q154" i="5" s="1"/>
  <c r="J154" i="5"/>
  <c r="I154" i="5"/>
  <c r="G154" i="5"/>
  <c r="O153" i="5"/>
  <c r="N153" i="5"/>
  <c r="M153" i="5"/>
  <c r="L153" i="5"/>
  <c r="K153" i="5"/>
  <c r="T153" i="5" s="1"/>
  <c r="J153" i="5"/>
  <c r="I153" i="5"/>
  <c r="G153" i="5"/>
  <c r="O152" i="5"/>
  <c r="N152" i="5"/>
  <c r="M152" i="5"/>
  <c r="L152" i="5"/>
  <c r="K152" i="5"/>
  <c r="Q152" i="5" s="1"/>
  <c r="J152" i="5"/>
  <c r="I152" i="5"/>
  <c r="G152" i="5"/>
  <c r="O151" i="5"/>
  <c r="N151" i="5"/>
  <c r="M151" i="5"/>
  <c r="L151" i="5"/>
  <c r="K151" i="5"/>
  <c r="T151" i="5" s="1"/>
  <c r="J151" i="5"/>
  <c r="I151" i="5"/>
  <c r="G151" i="5"/>
  <c r="O150" i="5"/>
  <c r="N150" i="5"/>
  <c r="M150" i="5"/>
  <c r="L150" i="5"/>
  <c r="K150" i="5"/>
  <c r="T150" i="5" s="1"/>
  <c r="J150" i="5"/>
  <c r="I150" i="5"/>
  <c r="G150" i="5"/>
  <c r="O149" i="5"/>
  <c r="N149" i="5"/>
  <c r="M149" i="5"/>
  <c r="L149" i="5"/>
  <c r="K149" i="5"/>
  <c r="J149" i="5"/>
  <c r="I149" i="5"/>
  <c r="G149" i="5"/>
  <c r="P178" i="5" l="1"/>
  <c r="P192" i="5"/>
  <c r="P198" i="5"/>
  <c r="H201" i="5"/>
  <c r="T185" i="5"/>
  <c r="T186" i="5"/>
  <c r="Q188" i="5"/>
  <c r="T189" i="5"/>
  <c r="T190" i="5"/>
  <c r="T191" i="5"/>
  <c r="Q201" i="5"/>
  <c r="Q202" i="5"/>
  <c r="Q203" i="5"/>
  <c r="T204" i="5"/>
  <c r="T205" i="5"/>
  <c r="R172" i="5"/>
  <c r="S161" i="5"/>
  <c r="P165" i="5"/>
  <c r="W166" i="5"/>
  <c r="R173" i="5"/>
  <c r="R179" i="5"/>
  <c r="R181" i="5"/>
  <c r="U182" i="5"/>
  <c r="S193" i="5"/>
  <c r="Q150" i="5"/>
  <c r="R150" i="5"/>
  <c r="U151" i="5"/>
  <c r="U152" i="5"/>
  <c r="R153" i="5"/>
  <c r="R154" i="5"/>
  <c r="T163" i="5"/>
  <c r="Q168" i="5"/>
  <c r="S169" i="5"/>
  <c r="P173" i="5"/>
  <c r="S177" i="5"/>
  <c r="W183" i="5"/>
  <c r="V185" i="5"/>
  <c r="T175" i="5"/>
  <c r="T176" i="5"/>
  <c r="T177" i="5"/>
  <c r="T182" i="5"/>
  <c r="T183" i="5"/>
  <c r="P157" i="5"/>
  <c r="S159" i="5"/>
  <c r="S160" i="5"/>
  <c r="U174" i="5"/>
  <c r="U176" i="5"/>
  <c r="R177" i="5"/>
  <c r="Q179" i="5"/>
  <c r="Q180" i="5"/>
  <c r="T181" i="5"/>
  <c r="R187" i="5"/>
  <c r="U190" i="5"/>
  <c r="U191" i="5"/>
  <c r="T193" i="5"/>
  <c r="Q194" i="5"/>
  <c r="Q195" i="5"/>
  <c r="T197" i="5"/>
  <c r="P199" i="5"/>
  <c r="S200" i="5"/>
  <c r="Q157" i="5"/>
  <c r="Q158" i="5"/>
  <c r="Q162" i="5"/>
  <c r="Q164" i="5"/>
  <c r="P170" i="5"/>
  <c r="P171" i="5"/>
  <c r="W172" i="5"/>
  <c r="H198" i="5"/>
  <c r="H191" i="5"/>
  <c r="P149" i="5"/>
  <c r="R157" i="5"/>
  <c r="R162" i="5"/>
  <c r="R163" i="5"/>
  <c r="U164" i="5"/>
  <c r="U165" i="5"/>
  <c r="U166" i="5"/>
  <c r="T169" i="5"/>
  <c r="Q171" i="5"/>
  <c r="Q172" i="5"/>
  <c r="P176" i="5"/>
  <c r="U184" i="5"/>
  <c r="S192" i="5"/>
  <c r="R197" i="5"/>
  <c r="Q182" i="5"/>
  <c r="P164" i="5"/>
  <c r="T149" i="5"/>
  <c r="P151" i="5"/>
  <c r="P153" i="5"/>
  <c r="W154" i="5"/>
  <c r="P155" i="5"/>
  <c r="W156" i="5"/>
  <c r="R169" i="5"/>
  <c r="R170" i="5"/>
  <c r="Q173" i="5"/>
  <c r="Q174" i="5"/>
  <c r="Q178" i="5"/>
  <c r="S179" i="5"/>
  <c r="T187" i="5"/>
  <c r="T192" i="5"/>
  <c r="P196" i="5"/>
  <c r="W197" i="5"/>
  <c r="T200" i="5"/>
  <c r="P203" i="5"/>
  <c r="P204" i="5"/>
  <c r="W205" i="5"/>
  <c r="S156" i="5"/>
  <c r="P161" i="5"/>
  <c r="T165" i="5"/>
  <c r="Q166" i="5"/>
  <c r="H167" i="5"/>
  <c r="Q170" i="5"/>
  <c r="U175" i="5"/>
  <c r="P177" i="5"/>
  <c r="W182" i="5"/>
  <c r="R182" i="5"/>
  <c r="U183" i="5"/>
  <c r="T184" i="5"/>
  <c r="S185" i="5"/>
  <c r="U188" i="5"/>
  <c r="U189" i="5"/>
  <c r="V191" i="5"/>
  <c r="R193" i="5"/>
  <c r="T196" i="5"/>
  <c r="S172" i="5"/>
  <c r="V167" i="5"/>
  <c r="H178" i="5"/>
  <c r="V186" i="5"/>
  <c r="W186" i="5"/>
  <c r="H192" i="5"/>
  <c r="V198" i="5"/>
  <c r="H162" i="5"/>
  <c r="V162" i="5"/>
  <c r="W162" i="5"/>
  <c r="V168" i="5"/>
  <c r="V178" i="5"/>
  <c r="T178" i="5"/>
  <c r="Q192" i="5"/>
  <c r="H199" i="5"/>
  <c r="U203" i="5"/>
  <c r="U204" i="5"/>
  <c r="U205" i="5"/>
  <c r="W160" i="5"/>
  <c r="W176" i="5"/>
  <c r="W150" i="5"/>
  <c r="H151" i="5"/>
  <c r="U155" i="5"/>
  <c r="U156" i="5"/>
  <c r="T157" i="5"/>
  <c r="W158" i="5"/>
  <c r="Q159" i="5"/>
  <c r="P163" i="5"/>
  <c r="T167" i="5"/>
  <c r="W168" i="5"/>
  <c r="R171" i="5"/>
  <c r="U172" i="5"/>
  <c r="T173" i="5"/>
  <c r="W174" i="5"/>
  <c r="W178" i="5"/>
  <c r="U180" i="5"/>
  <c r="U181" i="5"/>
  <c r="H183" i="5"/>
  <c r="Q186" i="5"/>
  <c r="P187" i="5"/>
  <c r="R189" i="5"/>
  <c r="V193" i="5"/>
  <c r="T198" i="5"/>
  <c r="S199" i="5"/>
  <c r="U149" i="5"/>
  <c r="U150" i="5"/>
  <c r="S151" i="5"/>
  <c r="T152" i="5"/>
  <c r="H164" i="5"/>
  <c r="V175" i="5"/>
  <c r="H176" i="5"/>
  <c r="V183" i="5"/>
  <c r="Q190" i="5"/>
  <c r="T195" i="5"/>
  <c r="T202" i="5"/>
  <c r="P152" i="5"/>
  <c r="T154" i="5"/>
  <c r="U157" i="5"/>
  <c r="T158" i="5"/>
  <c r="H160" i="5"/>
  <c r="V160" i="5"/>
  <c r="Q163" i="5"/>
  <c r="W164" i="5"/>
  <c r="R166" i="5"/>
  <c r="U167" i="5"/>
  <c r="P169" i="5"/>
  <c r="T170" i="5"/>
  <c r="U173" i="5"/>
  <c r="T174" i="5"/>
  <c r="S176" i="5"/>
  <c r="Q176" i="5"/>
  <c r="P179" i="5"/>
  <c r="T179" i="5"/>
  <c r="H184" i="5"/>
  <c r="P184" i="5"/>
  <c r="R186" i="5"/>
  <c r="Q187" i="5"/>
  <c r="W190" i="5"/>
  <c r="R190" i="5"/>
  <c r="W194" i="5"/>
  <c r="P195" i="5"/>
  <c r="Q197" i="5"/>
  <c r="U198" i="5"/>
  <c r="T199" i="5"/>
  <c r="W201" i="5"/>
  <c r="P202" i="5"/>
  <c r="S154" i="5"/>
  <c r="S170" i="5"/>
  <c r="V159" i="5"/>
  <c r="V154" i="5"/>
  <c r="V170" i="5"/>
  <c r="V202" i="5"/>
  <c r="W152" i="5"/>
  <c r="R155" i="5"/>
  <c r="W161" i="5"/>
  <c r="W170" i="5"/>
  <c r="H180" i="5"/>
  <c r="R180" i="5"/>
  <c r="R184" i="5"/>
  <c r="H186" i="5"/>
  <c r="P186" i="5"/>
  <c r="W187" i="5"/>
  <c r="R192" i="5"/>
  <c r="H194" i="5"/>
  <c r="P194" i="5"/>
  <c r="W195" i="5"/>
  <c r="Q199" i="5"/>
  <c r="P201" i="5"/>
  <c r="R203" i="5"/>
  <c r="V152" i="5"/>
  <c r="V161" i="5"/>
  <c r="V151" i="5"/>
  <c r="S153" i="5"/>
  <c r="T155" i="5"/>
  <c r="R158" i="5"/>
  <c r="P160" i="5"/>
  <c r="R164" i="5"/>
  <c r="Q167" i="5"/>
  <c r="V169" i="5"/>
  <c r="T171" i="5"/>
  <c r="R174" i="5"/>
  <c r="R176" i="5"/>
  <c r="S178" i="5"/>
  <c r="S180" i="5"/>
  <c r="P183" i="5"/>
  <c r="S186" i="5"/>
  <c r="R188" i="5"/>
  <c r="S194" i="5"/>
  <c r="R199" i="5"/>
  <c r="S201" i="5"/>
  <c r="S203" i="5"/>
  <c r="V177" i="5"/>
  <c r="W159" i="5"/>
  <c r="V187" i="5"/>
  <c r="Q149" i="5"/>
  <c r="W151" i="5"/>
  <c r="V153" i="5"/>
  <c r="P162" i="5"/>
  <c r="S164" i="5"/>
  <c r="W169" i="5"/>
  <c r="V180" i="5"/>
  <c r="R183" i="5"/>
  <c r="V184" i="5"/>
  <c r="S188" i="5"/>
  <c r="V192" i="5"/>
  <c r="T194" i="5"/>
  <c r="T201" i="5"/>
  <c r="Q204" i="5"/>
  <c r="S152" i="5"/>
  <c r="W175" i="5"/>
  <c r="V200" i="5"/>
  <c r="V195" i="5"/>
  <c r="R149" i="5"/>
  <c r="H156" i="5"/>
  <c r="P156" i="5"/>
  <c r="T160" i="5"/>
  <c r="S162" i="5"/>
  <c r="R165" i="5"/>
  <c r="H168" i="5"/>
  <c r="P168" i="5"/>
  <c r="H172" i="5"/>
  <c r="P172" i="5"/>
  <c r="V176" i="5"/>
  <c r="Q181" i="5"/>
  <c r="S183" i="5"/>
  <c r="W184" i="5"/>
  <c r="V188" i="5"/>
  <c r="S191" i="5"/>
  <c r="W192" i="5"/>
  <c r="V194" i="5"/>
  <c r="R198" i="5"/>
  <c r="V199" i="5"/>
  <c r="V201" i="5"/>
  <c r="R204" i="5"/>
  <c r="H152" i="5"/>
  <c r="H154" i="5"/>
  <c r="P154" i="5"/>
  <c r="H159" i="5"/>
  <c r="P159" i="5"/>
  <c r="T162" i="5"/>
  <c r="H170" i="5"/>
  <c r="H175" i="5"/>
  <c r="P175" i="5"/>
  <c r="Q185" i="5"/>
  <c r="Q189" i="5"/>
  <c r="W191" i="5"/>
  <c r="Q193" i="5"/>
  <c r="Q196" i="5"/>
  <c r="S198" i="5"/>
  <c r="W199" i="5"/>
  <c r="Q205" i="5"/>
  <c r="S187" i="5"/>
  <c r="S195" i="5"/>
  <c r="R196" i="5"/>
  <c r="W198" i="5"/>
  <c r="Q200" i="5"/>
  <c r="S202" i="5"/>
  <c r="R205" i="5"/>
  <c r="H150" i="5"/>
  <c r="P150" i="5"/>
  <c r="U153" i="5"/>
  <c r="S155" i="5"/>
  <c r="H158" i="5"/>
  <c r="P158" i="5"/>
  <c r="U161" i="5"/>
  <c r="S163" i="5"/>
  <c r="Q165" i="5"/>
  <c r="H166" i="5"/>
  <c r="P166" i="5"/>
  <c r="W167" i="5"/>
  <c r="U169" i="5"/>
  <c r="S171" i="5"/>
  <c r="H174" i="5"/>
  <c r="P174" i="5"/>
  <c r="U177" i="5"/>
  <c r="H182" i="5"/>
  <c r="P182" i="5"/>
  <c r="U185" i="5"/>
  <c r="H190" i="5"/>
  <c r="P190" i="5"/>
  <c r="U193" i="5"/>
  <c r="H197" i="5"/>
  <c r="P197" i="5"/>
  <c r="U200" i="5"/>
  <c r="H205" i="5"/>
  <c r="P205" i="5"/>
  <c r="U170" i="5"/>
  <c r="U186" i="5"/>
  <c r="S149" i="5"/>
  <c r="Q151" i="5"/>
  <c r="W153" i="5"/>
  <c r="S157" i="5"/>
  <c r="T164" i="5"/>
  <c r="U171" i="5"/>
  <c r="T172" i="5"/>
  <c r="S173" i="5"/>
  <c r="Q175" i="5"/>
  <c r="W177" i="5"/>
  <c r="U179" i="5"/>
  <c r="T180" i="5"/>
  <c r="S181" i="5"/>
  <c r="Q183" i="5"/>
  <c r="W185" i="5"/>
  <c r="U187" i="5"/>
  <c r="T188" i="5"/>
  <c r="S189" i="5"/>
  <c r="Q191" i="5"/>
  <c r="W193" i="5"/>
  <c r="U195" i="5"/>
  <c r="S196" i="5"/>
  <c r="Q198" i="5"/>
  <c r="W200" i="5"/>
  <c r="U202" i="5"/>
  <c r="T203" i="5"/>
  <c r="S204" i="5"/>
  <c r="U162" i="5"/>
  <c r="U178" i="5"/>
  <c r="U201" i="5"/>
  <c r="T156" i="5"/>
  <c r="U163" i="5"/>
  <c r="S165" i="5"/>
  <c r="S150" i="5"/>
  <c r="R151" i="5"/>
  <c r="H153" i="5"/>
  <c r="V155" i="5"/>
  <c r="S158" i="5"/>
  <c r="R159" i="5"/>
  <c r="H161" i="5"/>
  <c r="V163" i="5"/>
  <c r="S166" i="5"/>
  <c r="R167" i="5"/>
  <c r="H169" i="5"/>
  <c r="V171" i="5"/>
  <c r="S174" i="5"/>
  <c r="R175" i="5"/>
  <c r="H177" i="5"/>
  <c r="V179" i="5"/>
  <c r="S182" i="5"/>
  <c r="H185" i="5"/>
  <c r="P185" i="5"/>
  <c r="S190" i="5"/>
  <c r="R191" i="5"/>
  <c r="H193" i="5"/>
  <c r="P193" i="5"/>
  <c r="S197" i="5"/>
  <c r="H200" i="5"/>
  <c r="P200" i="5"/>
  <c r="S205" i="5"/>
  <c r="U194" i="5"/>
  <c r="R152" i="5"/>
  <c r="W155" i="5"/>
  <c r="V156" i="5"/>
  <c r="R160" i="5"/>
  <c r="Q161" i="5"/>
  <c r="W163" i="5"/>
  <c r="V164" i="5"/>
  <c r="S167" i="5"/>
  <c r="R168" i="5"/>
  <c r="Q169" i="5"/>
  <c r="W171" i="5"/>
  <c r="V172" i="5"/>
  <c r="S175" i="5"/>
  <c r="Q177" i="5"/>
  <c r="W179" i="5"/>
  <c r="W202" i="5"/>
  <c r="V203" i="5"/>
  <c r="U154" i="5"/>
  <c r="Q153" i="5"/>
  <c r="V149" i="5"/>
  <c r="H155" i="5"/>
  <c r="V157" i="5"/>
  <c r="H163" i="5"/>
  <c r="V165" i="5"/>
  <c r="H171" i="5"/>
  <c r="V173" i="5"/>
  <c r="H179" i="5"/>
  <c r="W180" i="5"/>
  <c r="V181" i="5"/>
  <c r="H187" i="5"/>
  <c r="W188" i="5"/>
  <c r="V189" i="5"/>
  <c r="H195" i="5"/>
  <c r="V196" i="5"/>
  <c r="H202" i="5"/>
  <c r="W203" i="5"/>
  <c r="V204" i="5"/>
  <c r="W149" i="5"/>
  <c r="V150" i="5"/>
  <c r="W157" i="5"/>
  <c r="V158" i="5"/>
  <c r="W165" i="5"/>
  <c r="V166" i="5"/>
  <c r="W173" i="5"/>
  <c r="V174" i="5"/>
  <c r="W181" i="5"/>
  <c r="V182" i="5"/>
  <c r="H188" i="5"/>
  <c r="W189" i="5"/>
  <c r="V190" i="5"/>
  <c r="W196" i="5"/>
  <c r="V197" i="5"/>
  <c r="H203" i="5"/>
  <c r="W204" i="5"/>
  <c r="V205" i="5"/>
  <c r="H149" i="5"/>
  <c r="H157" i="5"/>
  <c r="H165" i="5"/>
  <c r="H173" i="5"/>
  <c r="H181" i="5"/>
  <c r="H189" i="5"/>
  <c r="H196" i="5"/>
  <c r="H204" i="5"/>
  <c r="G17" i="5" l="1"/>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H15" i="5" l="1"/>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N137" i="5"/>
  <c r="O137" i="5"/>
  <c r="O138" i="5"/>
  <c r="N139" i="5"/>
  <c r="O139" i="5"/>
  <c r="O140" i="5"/>
  <c r="O141" i="5"/>
  <c r="O142" i="5"/>
  <c r="M143" i="5"/>
  <c r="O143" i="5"/>
  <c r="M144" i="5"/>
  <c r="O144" i="5"/>
  <c r="O145" i="5"/>
  <c r="J146" i="5"/>
  <c r="O146" i="5"/>
  <c r="I147" i="5"/>
  <c r="O147" i="5"/>
  <c r="I148" i="5"/>
  <c r="J148" i="5"/>
  <c r="O148" i="5"/>
  <c r="O16" i="5"/>
  <c r="O4" i="6"/>
  <c r="O5" i="6"/>
  <c r="O6" i="6"/>
  <c r="O7" i="6"/>
  <c r="O8" i="6"/>
  <c r="N135" i="5" s="1"/>
  <c r="O9" i="6"/>
  <c r="O10" i="6"/>
  <c r="J143" i="5" s="1"/>
  <c r="O11" i="6"/>
  <c r="O12" i="6"/>
  <c r="O13" i="6"/>
  <c r="O14" i="6"/>
  <c r="O15" i="6"/>
  <c r="O16" i="6"/>
  <c r="O17" i="6"/>
  <c r="O18" i="6"/>
  <c r="O19" i="6"/>
  <c r="O20" i="6"/>
  <c r="O21" i="6"/>
  <c r="O22" i="6"/>
  <c r="O23" i="6"/>
  <c r="O24" i="6"/>
  <c r="O25" i="6"/>
  <c r="O26" i="6"/>
  <c r="O3" i="6"/>
  <c r="S148" i="5" l="1"/>
  <c r="J84" i="5"/>
  <c r="N141" i="5"/>
  <c r="L145" i="5"/>
  <c r="K146" i="5"/>
  <c r="N144" i="5"/>
  <c r="U144" i="5" s="1"/>
  <c r="N142" i="5"/>
  <c r="M107" i="5"/>
  <c r="J102" i="5"/>
  <c r="J93" i="5"/>
  <c r="K17" i="5"/>
  <c r="K20" i="5"/>
  <c r="K23" i="5"/>
  <c r="K26" i="5"/>
  <c r="K29" i="5"/>
  <c r="K32" i="5"/>
  <c r="K35" i="5"/>
  <c r="K38" i="5"/>
  <c r="K41" i="5"/>
  <c r="K44" i="5"/>
  <c r="K47" i="5"/>
  <c r="K50" i="5"/>
  <c r="K53" i="5"/>
  <c r="K56" i="5"/>
  <c r="K59" i="5"/>
  <c r="K62" i="5"/>
  <c r="K65" i="5"/>
  <c r="K68" i="5"/>
  <c r="K71" i="5"/>
  <c r="K75" i="5"/>
  <c r="K78" i="5"/>
  <c r="K81" i="5"/>
  <c r="K84" i="5"/>
  <c r="K87" i="5"/>
  <c r="K90" i="5"/>
  <c r="K93" i="5"/>
  <c r="K96" i="5"/>
  <c r="K99" i="5"/>
  <c r="K102" i="5"/>
  <c r="K105" i="5"/>
  <c r="K108" i="5"/>
  <c r="K111" i="5"/>
  <c r="K114" i="5"/>
  <c r="K117" i="5"/>
  <c r="K121" i="5"/>
  <c r="K124" i="5"/>
  <c r="K127" i="5"/>
  <c r="K130" i="5"/>
  <c r="K133" i="5"/>
  <c r="K136" i="5"/>
  <c r="K139" i="5"/>
  <c r="K142" i="5"/>
  <c r="K145" i="5"/>
  <c r="K148" i="5"/>
  <c r="I16" i="5"/>
  <c r="L121" i="5"/>
  <c r="L130" i="5"/>
  <c r="L136" i="5"/>
  <c r="L17" i="5"/>
  <c r="L20" i="5"/>
  <c r="L23" i="5"/>
  <c r="L26" i="5"/>
  <c r="L29" i="5"/>
  <c r="L32" i="5"/>
  <c r="L35" i="5"/>
  <c r="L38" i="5"/>
  <c r="L41" i="5"/>
  <c r="L44" i="5"/>
  <c r="L47" i="5"/>
  <c r="L50" i="5"/>
  <c r="L53" i="5"/>
  <c r="L56" i="5"/>
  <c r="L59" i="5"/>
  <c r="L62" i="5"/>
  <c r="L65" i="5"/>
  <c r="L68" i="5"/>
  <c r="L71" i="5"/>
  <c r="L75" i="5"/>
  <c r="L78" i="5"/>
  <c r="L81" i="5"/>
  <c r="L84" i="5"/>
  <c r="L87" i="5"/>
  <c r="L90" i="5"/>
  <c r="L93" i="5"/>
  <c r="L96" i="5"/>
  <c r="L99" i="5"/>
  <c r="L102" i="5"/>
  <c r="L105" i="5"/>
  <c r="L108" i="5"/>
  <c r="L111" i="5"/>
  <c r="L114" i="5"/>
  <c r="L117" i="5"/>
  <c r="L124" i="5"/>
  <c r="L127" i="5"/>
  <c r="L133" i="5"/>
  <c r="L139" i="5"/>
  <c r="M17" i="5"/>
  <c r="I19" i="5"/>
  <c r="M20" i="5"/>
  <c r="I22" i="5"/>
  <c r="M23" i="5"/>
  <c r="I25" i="5"/>
  <c r="M26" i="5"/>
  <c r="I28" i="5"/>
  <c r="M29" i="5"/>
  <c r="I31" i="5"/>
  <c r="M32" i="5"/>
  <c r="I34" i="5"/>
  <c r="M35" i="5"/>
  <c r="I37" i="5"/>
  <c r="M38" i="5"/>
  <c r="I40" i="5"/>
  <c r="M41" i="5"/>
  <c r="I43" i="5"/>
  <c r="M44" i="5"/>
  <c r="I46" i="5"/>
  <c r="M47" i="5"/>
  <c r="I49" i="5"/>
  <c r="M50" i="5"/>
  <c r="I52" i="5"/>
  <c r="M53" i="5"/>
  <c r="I55" i="5"/>
  <c r="M56" i="5"/>
  <c r="I58" i="5"/>
  <c r="M59" i="5"/>
  <c r="I61" i="5"/>
  <c r="M62" i="5"/>
  <c r="I64" i="5"/>
  <c r="M65" i="5"/>
  <c r="I67" i="5"/>
  <c r="M68" i="5"/>
  <c r="I70" i="5"/>
  <c r="M71" i="5"/>
  <c r="I74" i="5"/>
  <c r="M75" i="5"/>
  <c r="I77" i="5"/>
  <c r="M78" i="5"/>
  <c r="I80" i="5"/>
  <c r="M81" i="5"/>
  <c r="I83" i="5"/>
  <c r="M84" i="5"/>
  <c r="I86" i="5"/>
  <c r="M87" i="5"/>
  <c r="I89" i="5"/>
  <c r="M90" i="5"/>
  <c r="I92" i="5"/>
  <c r="M93" i="5"/>
  <c r="I95" i="5"/>
  <c r="M96" i="5"/>
  <c r="I98" i="5"/>
  <c r="M99" i="5"/>
  <c r="I101" i="5"/>
  <c r="M102" i="5"/>
  <c r="I104" i="5"/>
  <c r="M105" i="5"/>
  <c r="N17" i="5"/>
  <c r="J19" i="5"/>
  <c r="N20" i="5"/>
  <c r="J22" i="5"/>
  <c r="N23" i="5"/>
  <c r="J25" i="5"/>
  <c r="N26" i="5"/>
  <c r="J28" i="5"/>
  <c r="N29" i="5"/>
  <c r="J31" i="5"/>
  <c r="N32" i="5"/>
  <c r="J34" i="5"/>
  <c r="N35" i="5"/>
  <c r="J37" i="5"/>
  <c r="N38" i="5"/>
  <c r="J40" i="5"/>
  <c r="N41" i="5"/>
  <c r="J43" i="5"/>
  <c r="N44" i="5"/>
  <c r="J46" i="5"/>
  <c r="N47" i="5"/>
  <c r="J49" i="5"/>
  <c r="N50" i="5"/>
  <c r="J52" i="5"/>
  <c r="N53" i="5"/>
  <c r="J55" i="5"/>
  <c r="N56" i="5"/>
  <c r="J58" i="5"/>
  <c r="N59" i="5"/>
  <c r="J61" i="5"/>
  <c r="N62" i="5"/>
  <c r="J64" i="5"/>
  <c r="N65" i="5"/>
  <c r="J67" i="5"/>
  <c r="N68" i="5"/>
  <c r="J70" i="5"/>
  <c r="N71" i="5"/>
  <c r="J74" i="5"/>
  <c r="N75" i="5"/>
  <c r="J77" i="5"/>
  <c r="N78" i="5"/>
  <c r="J80" i="5"/>
  <c r="N81" i="5"/>
  <c r="J83" i="5"/>
  <c r="N84" i="5"/>
  <c r="J86" i="5"/>
  <c r="N87" i="5"/>
  <c r="J89" i="5"/>
  <c r="N90" i="5"/>
  <c r="J92" i="5"/>
  <c r="N93" i="5"/>
  <c r="J95" i="5"/>
  <c r="N96" i="5"/>
  <c r="J98" i="5"/>
  <c r="N99" i="5"/>
  <c r="J101" i="5"/>
  <c r="N102" i="5"/>
  <c r="J104" i="5"/>
  <c r="N105" i="5"/>
  <c r="K19" i="5"/>
  <c r="K22" i="5"/>
  <c r="K25" i="5"/>
  <c r="K28" i="5"/>
  <c r="K31" i="5"/>
  <c r="K34" i="5"/>
  <c r="K37" i="5"/>
  <c r="K40" i="5"/>
  <c r="K43" i="5"/>
  <c r="K46" i="5"/>
  <c r="K49" i="5"/>
  <c r="K52" i="5"/>
  <c r="K55" i="5"/>
  <c r="K58" i="5"/>
  <c r="K61" i="5"/>
  <c r="K64" i="5"/>
  <c r="K67" i="5"/>
  <c r="K70" i="5"/>
  <c r="K74" i="5"/>
  <c r="K77" i="5"/>
  <c r="K80" i="5"/>
  <c r="K83" i="5"/>
  <c r="K86" i="5"/>
  <c r="K89" i="5"/>
  <c r="K92" i="5"/>
  <c r="K95" i="5"/>
  <c r="K98" i="5"/>
  <c r="K101" i="5"/>
  <c r="K104" i="5"/>
  <c r="K107" i="5"/>
  <c r="K110" i="5"/>
  <c r="K113" i="5"/>
  <c r="K116" i="5"/>
  <c r="K119" i="5"/>
  <c r="K120" i="5"/>
  <c r="K123" i="5"/>
  <c r="K126" i="5"/>
  <c r="K129" i="5"/>
  <c r="K132" i="5"/>
  <c r="K135" i="5"/>
  <c r="K138" i="5"/>
  <c r="K141" i="5"/>
  <c r="K144" i="5"/>
  <c r="K147" i="5"/>
  <c r="L19" i="5"/>
  <c r="L22" i="5"/>
  <c r="L25" i="5"/>
  <c r="L28" i="5"/>
  <c r="L31" i="5"/>
  <c r="L34" i="5"/>
  <c r="L37" i="5"/>
  <c r="L40" i="5"/>
  <c r="L43" i="5"/>
  <c r="L46" i="5"/>
  <c r="L49" i="5"/>
  <c r="L52" i="5"/>
  <c r="L55" i="5"/>
  <c r="L58" i="5"/>
  <c r="L61" i="5"/>
  <c r="L64" i="5"/>
  <c r="L67" i="5"/>
  <c r="L70" i="5"/>
  <c r="L74" i="5"/>
  <c r="L77" i="5"/>
  <c r="L80" i="5"/>
  <c r="L83" i="5"/>
  <c r="L86" i="5"/>
  <c r="L89" i="5"/>
  <c r="L92" i="5"/>
  <c r="L95" i="5"/>
  <c r="L98" i="5"/>
  <c r="L101" i="5"/>
  <c r="L104" i="5"/>
  <c r="L107" i="5"/>
  <c r="L110" i="5"/>
  <c r="L113" i="5"/>
  <c r="L116" i="5"/>
  <c r="L119" i="5"/>
  <c r="L120" i="5"/>
  <c r="L123" i="5"/>
  <c r="L126" i="5"/>
  <c r="L129" i="5"/>
  <c r="L132" i="5"/>
  <c r="L135" i="5"/>
  <c r="L138" i="5"/>
  <c r="L141" i="5"/>
  <c r="L144" i="5"/>
  <c r="L147" i="5"/>
  <c r="I18" i="5"/>
  <c r="M19" i="5"/>
  <c r="I21" i="5"/>
  <c r="M22" i="5"/>
  <c r="I24" i="5"/>
  <c r="M25" i="5"/>
  <c r="I27" i="5"/>
  <c r="M28" i="5"/>
  <c r="I30" i="5"/>
  <c r="M31" i="5"/>
  <c r="I33" i="5"/>
  <c r="M34" i="5"/>
  <c r="I36" i="5"/>
  <c r="M37" i="5"/>
  <c r="I39" i="5"/>
  <c r="M40" i="5"/>
  <c r="I42" i="5"/>
  <c r="M43" i="5"/>
  <c r="I45" i="5"/>
  <c r="M46" i="5"/>
  <c r="I48" i="5"/>
  <c r="M49" i="5"/>
  <c r="I51" i="5"/>
  <c r="M52" i="5"/>
  <c r="I54" i="5"/>
  <c r="M55" i="5"/>
  <c r="I57" i="5"/>
  <c r="M58" i="5"/>
  <c r="I60" i="5"/>
  <c r="M61" i="5"/>
  <c r="I63" i="5"/>
  <c r="M64" i="5"/>
  <c r="I66" i="5"/>
  <c r="M67" i="5"/>
  <c r="I69" i="5"/>
  <c r="M70" i="5"/>
  <c r="I72" i="5"/>
  <c r="I73" i="5"/>
  <c r="M74" i="5"/>
  <c r="I76" i="5"/>
  <c r="M77" i="5"/>
  <c r="I79" i="5"/>
  <c r="M80" i="5"/>
  <c r="I82" i="5"/>
  <c r="M83" i="5"/>
  <c r="I85" i="5"/>
  <c r="M86" i="5"/>
  <c r="I88" i="5"/>
  <c r="M89" i="5"/>
  <c r="I91" i="5"/>
  <c r="M92" i="5"/>
  <c r="I94" i="5"/>
  <c r="M95" i="5"/>
  <c r="I97" i="5"/>
  <c r="M98" i="5"/>
  <c r="I100" i="5"/>
  <c r="M101" i="5"/>
  <c r="I103" i="5"/>
  <c r="M104" i="5"/>
  <c r="J18" i="5"/>
  <c r="N19" i="5"/>
  <c r="J21" i="5"/>
  <c r="N22" i="5"/>
  <c r="J24" i="5"/>
  <c r="N25" i="5"/>
  <c r="J27" i="5"/>
  <c r="N28" i="5"/>
  <c r="J30" i="5"/>
  <c r="N31" i="5"/>
  <c r="J33" i="5"/>
  <c r="N34" i="5"/>
  <c r="J36" i="5"/>
  <c r="N37" i="5"/>
  <c r="J39" i="5"/>
  <c r="N40" i="5"/>
  <c r="J42" i="5"/>
  <c r="N43" i="5"/>
  <c r="J45" i="5"/>
  <c r="N46" i="5"/>
  <c r="J48" i="5"/>
  <c r="N49" i="5"/>
  <c r="J51" i="5"/>
  <c r="N52" i="5"/>
  <c r="J54" i="5"/>
  <c r="N55" i="5"/>
  <c r="J57" i="5"/>
  <c r="N58" i="5"/>
  <c r="J60" i="5"/>
  <c r="N61" i="5"/>
  <c r="J63" i="5"/>
  <c r="N64" i="5"/>
  <c r="J66" i="5"/>
  <c r="N67" i="5"/>
  <c r="J69" i="5"/>
  <c r="N70" i="5"/>
  <c r="J72" i="5"/>
  <c r="J73" i="5"/>
  <c r="N74" i="5"/>
  <c r="J76" i="5"/>
  <c r="N77" i="5"/>
  <c r="J79" i="5"/>
  <c r="N80" i="5"/>
  <c r="J82" i="5"/>
  <c r="N83" i="5"/>
  <c r="J85" i="5"/>
  <c r="N86" i="5"/>
  <c r="J88" i="5"/>
  <c r="N89" i="5"/>
  <c r="J91" i="5"/>
  <c r="N92" i="5"/>
  <c r="J94" i="5"/>
  <c r="N95" i="5"/>
  <c r="J97" i="5"/>
  <c r="N98" i="5"/>
  <c r="J100" i="5"/>
  <c r="N101" i="5"/>
  <c r="J103" i="5"/>
  <c r="N104" i="5"/>
  <c r="K18" i="5"/>
  <c r="K21" i="5"/>
  <c r="K24" i="5"/>
  <c r="K27" i="5"/>
  <c r="K30" i="5"/>
  <c r="K33" i="5"/>
  <c r="K36" i="5"/>
  <c r="K39" i="5"/>
  <c r="K42" i="5"/>
  <c r="K45" i="5"/>
  <c r="K48" i="5"/>
  <c r="K51" i="5"/>
  <c r="K54" i="5"/>
  <c r="K57" i="5"/>
  <c r="K60" i="5"/>
  <c r="K63" i="5"/>
  <c r="K66" i="5"/>
  <c r="K69" i="5"/>
  <c r="K72" i="5"/>
  <c r="K73" i="5"/>
  <c r="K76" i="5"/>
  <c r="K79" i="5"/>
  <c r="K82" i="5"/>
  <c r="K85" i="5"/>
  <c r="K88" i="5"/>
  <c r="K91" i="5"/>
  <c r="K94" i="5"/>
  <c r="K97" i="5"/>
  <c r="K100" i="5"/>
  <c r="K103" i="5"/>
  <c r="K106" i="5"/>
  <c r="K109" i="5"/>
  <c r="K112" i="5"/>
  <c r="K115" i="5"/>
  <c r="K118" i="5"/>
  <c r="K122" i="5"/>
  <c r="K125" i="5"/>
  <c r="K128" i="5"/>
  <c r="K131" i="5"/>
  <c r="K134" i="5"/>
  <c r="K137" i="5"/>
  <c r="K140" i="5"/>
  <c r="K143" i="5"/>
  <c r="L18" i="5"/>
  <c r="L21" i="5"/>
  <c r="L24" i="5"/>
  <c r="L27" i="5"/>
  <c r="L30" i="5"/>
  <c r="L33" i="5"/>
  <c r="L36" i="5"/>
  <c r="L39" i="5"/>
  <c r="L42" i="5"/>
  <c r="L45" i="5"/>
  <c r="L48" i="5"/>
  <c r="L51" i="5"/>
  <c r="L54" i="5"/>
  <c r="L57" i="5"/>
  <c r="L60" i="5"/>
  <c r="L63" i="5"/>
  <c r="L66" i="5"/>
  <c r="L69" i="5"/>
  <c r="L72" i="5"/>
  <c r="L73" i="5"/>
  <c r="L76" i="5"/>
  <c r="L79" i="5"/>
  <c r="L82" i="5"/>
  <c r="L85" i="5"/>
  <c r="L88" i="5"/>
  <c r="L91" i="5"/>
  <c r="L94" i="5"/>
  <c r="L97" i="5"/>
  <c r="L100" i="5"/>
  <c r="L103" i="5"/>
  <c r="L106" i="5"/>
  <c r="L109" i="5"/>
  <c r="L112" i="5"/>
  <c r="L115" i="5"/>
  <c r="L118" i="5"/>
  <c r="L122" i="5"/>
  <c r="L125" i="5"/>
  <c r="L128" i="5"/>
  <c r="L131" i="5"/>
  <c r="L134" i="5"/>
  <c r="L137" i="5"/>
  <c r="L140" i="5"/>
  <c r="L143" i="5"/>
  <c r="L146" i="5"/>
  <c r="L16" i="5"/>
  <c r="M109" i="5"/>
  <c r="I17" i="5"/>
  <c r="M18" i="5"/>
  <c r="I20" i="5"/>
  <c r="M21" i="5"/>
  <c r="I23" i="5"/>
  <c r="M24" i="5"/>
  <c r="I26" i="5"/>
  <c r="M27" i="5"/>
  <c r="I29" i="5"/>
  <c r="M30" i="5"/>
  <c r="I32" i="5"/>
  <c r="M33" i="5"/>
  <c r="I35" i="5"/>
  <c r="M36" i="5"/>
  <c r="I38" i="5"/>
  <c r="M39" i="5"/>
  <c r="I41" i="5"/>
  <c r="M42" i="5"/>
  <c r="I44" i="5"/>
  <c r="M45" i="5"/>
  <c r="I47" i="5"/>
  <c r="M48" i="5"/>
  <c r="I50" i="5"/>
  <c r="M51" i="5"/>
  <c r="I53" i="5"/>
  <c r="M54" i="5"/>
  <c r="I56" i="5"/>
  <c r="M57" i="5"/>
  <c r="I59" i="5"/>
  <c r="M60" i="5"/>
  <c r="I62" i="5"/>
  <c r="M63" i="5"/>
  <c r="I65" i="5"/>
  <c r="M66" i="5"/>
  <c r="I68" i="5"/>
  <c r="M69" i="5"/>
  <c r="I71" i="5"/>
  <c r="M72" i="5"/>
  <c r="M73" i="5"/>
  <c r="I75" i="5"/>
  <c r="M76" i="5"/>
  <c r="I78" i="5"/>
  <c r="M79" i="5"/>
  <c r="I81" i="5"/>
  <c r="M82" i="5"/>
  <c r="I84" i="5"/>
  <c r="M85" i="5"/>
  <c r="I87" i="5"/>
  <c r="M88" i="5"/>
  <c r="I90" i="5"/>
  <c r="M91" i="5"/>
  <c r="I93" i="5"/>
  <c r="M94" i="5"/>
  <c r="I96" i="5"/>
  <c r="M97" i="5"/>
  <c r="I99" i="5"/>
  <c r="M100" i="5"/>
  <c r="I102" i="5"/>
  <c r="M103" i="5"/>
  <c r="I105" i="5"/>
  <c r="M106" i="5"/>
  <c r="I108" i="5"/>
  <c r="J17" i="5"/>
  <c r="N18" i="5"/>
  <c r="J20" i="5"/>
  <c r="N21" i="5"/>
  <c r="J23" i="5"/>
  <c r="N24" i="5"/>
  <c r="J26" i="5"/>
  <c r="N27" i="5"/>
  <c r="J29" i="5"/>
  <c r="N30" i="5"/>
  <c r="J32" i="5"/>
  <c r="N33" i="5"/>
  <c r="J35" i="5"/>
  <c r="N36" i="5"/>
  <c r="J38" i="5"/>
  <c r="N39" i="5"/>
  <c r="J41" i="5"/>
  <c r="N42" i="5"/>
  <c r="J44" i="5"/>
  <c r="N45" i="5"/>
  <c r="J47" i="5"/>
  <c r="N48" i="5"/>
  <c r="J50" i="5"/>
  <c r="N51" i="5"/>
  <c r="J53" i="5"/>
  <c r="N54" i="5"/>
  <c r="J56" i="5"/>
  <c r="N57" i="5"/>
  <c r="J59" i="5"/>
  <c r="N60" i="5"/>
  <c r="J62" i="5"/>
  <c r="N63" i="5"/>
  <c r="J65" i="5"/>
  <c r="N66" i="5"/>
  <c r="J68" i="5"/>
  <c r="N69" i="5"/>
  <c r="J71" i="5"/>
  <c r="N72" i="5"/>
  <c r="N73" i="5"/>
  <c r="J75" i="5"/>
  <c r="N76" i="5"/>
  <c r="J78" i="5"/>
  <c r="N79" i="5"/>
  <c r="J81" i="5"/>
  <c r="N136" i="5"/>
  <c r="N130" i="5"/>
  <c r="N119" i="5"/>
  <c r="N117" i="5"/>
  <c r="N115" i="5"/>
  <c r="N113" i="5"/>
  <c r="N111" i="5"/>
  <c r="N109" i="5"/>
  <c r="J107" i="5"/>
  <c r="N97" i="5"/>
  <c r="N88" i="5"/>
  <c r="N134" i="5"/>
  <c r="N122" i="5"/>
  <c r="L142" i="5"/>
  <c r="Q142" i="5" s="1"/>
  <c r="M132" i="5"/>
  <c r="M122" i="5"/>
  <c r="M120" i="5"/>
  <c r="M119" i="5"/>
  <c r="U119" i="5" s="1"/>
  <c r="M117" i="5"/>
  <c r="M115" i="5"/>
  <c r="M113" i="5"/>
  <c r="M111" i="5"/>
  <c r="J109" i="5"/>
  <c r="I107" i="5"/>
  <c r="N138" i="5"/>
  <c r="N124" i="5"/>
  <c r="M140" i="5"/>
  <c r="M126" i="5"/>
  <c r="J142" i="5"/>
  <c r="J132" i="5"/>
  <c r="J128" i="5"/>
  <c r="J119" i="5"/>
  <c r="J117" i="5"/>
  <c r="J115" i="5"/>
  <c r="J113" i="5"/>
  <c r="J111" i="5"/>
  <c r="I109" i="5"/>
  <c r="M142" i="5"/>
  <c r="N126" i="5"/>
  <c r="N120" i="5"/>
  <c r="N16" i="5"/>
  <c r="M136" i="5"/>
  <c r="I144" i="5"/>
  <c r="J138" i="5"/>
  <c r="J126" i="5"/>
  <c r="I140" i="5"/>
  <c r="I132" i="5"/>
  <c r="I126" i="5"/>
  <c r="I120" i="5"/>
  <c r="I115" i="5"/>
  <c r="I111" i="5"/>
  <c r="J105" i="5"/>
  <c r="J96" i="5"/>
  <c r="J87" i="5"/>
  <c r="N140" i="5"/>
  <c r="N128" i="5"/>
  <c r="I146" i="5"/>
  <c r="M138" i="5"/>
  <c r="M130" i="5"/>
  <c r="M124" i="5"/>
  <c r="M16" i="5"/>
  <c r="J136" i="5"/>
  <c r="J130" i="5"/>
  <c r="J124" i="5"/>
  <c r="J120" i="5"/>
  <c r="K16" i="5"/>
  <c r="I142" i="5"/>
  <c r="I136" i="5"/>
  <c r="I128" i="5"/>
  <c r="I124" i="5"/>
  <c r="I119" i="5"/>
  <c r="I113" i="5"/>
  <c r="J16" i="5"/>
  <c r="N145" i="5"/>
  <c r="N106" i="5"/>
  <c r="N100" i="5"/>
  <c r="N91" i="5"/>
  <c r="N82" i="5"/>
  <c r="N132" i="5"/>
  <c r="J144" i="5"/>
  <c r="M134" i="5"/>
  <c r="M128" i="5"/>
  <c r="J140" i="5"/>
  <c r="J134" i="5"/>
  <c r="J122" i="5"/>
  <c r="N147" i="5"/>
  <c r="I138" i="5"/>
  <c r="I134" i="5"/>
  <c r="I130" i="5"/>
  <c r="I122" i="5"/>
  <c r="I117" i="5"/>
  <c r="M147" i="5"/>
  <c r="J147" i="5"/>
  <c r="P147" i="5" s="1"/>
  <c r="M145" i="5"/>
  <c r="N143" i="5"/>
  <c r="R143" i="5" s="1"/>
  <c r="N108" i="5"/>
  <c r="J106" i="5"/>
  <c r="N131" i="5"/>
  <c r="N129" i="5"/>
  <c r="N127" i="5"/>
  <c r="N125" i="5"/>
  <c r="N123" i="5"/>
  <c r="N121" i="5"/>
  <c r="N118" i="5"/>
  <c r="N116" i="5"/>
  <c r="N114" i="5"/>
  <c r="N112" i="5"/>
  <c r="N110" i="5"/>
  <c r="M108" i="5"/>
  <c r="I106" i="5"/>
  <c r="N133" i="5"/>
  <c r="M141" i="5"/>
  <c r="M135" i="5"/>
  <c r="M129" i="5"/>
  <c r="M123" i="5"/>
  <c r="M118" i="5"/>
  <c r="M116" i="5"/>
  <c r="M114" i="5"/>
  <c r="M112" i="5"/>
  <c r="M110" i="5"/>
  <c r="J108" i="5"/>
  <c r="J99" i="5"/>
  <c r="J90" i="5"/>
  <c r="J145" i="5"/>
  <c r="M137" i="5"/>
  <c r="U137" i="5" s="1"/>
  <c r="M121" i="5"/>
  <c r="I145" i="5"/>
  <c r="J141" i="5"/>
  <c r="J135" i="5"/>
  <c r="J133" i="5"/>
  <c r="J121" i="5"/>
  <c r="J118" i="5"/>
  <c r="J116" i="5"/>
  <c r="J114" i="5"/>
  <c r="J112" i="5"/>
  <c r="J110" i="5"/>
  <c r="N103" i="5"/>
  <c r="N94" i="5"/>
  <c r="N85" i="5"/>
  <c r="M139" i="5"/>
  <c r="M133" i="5"/>
  <c r="M127" i="5"/>
  <c r="N148" i="5"/>
  <c r="J139" i="5"/>
  <c r="J131" i="5"/>
  <c r="J125" i="5"/>
  <c r="N146" i="5"/>
  <c r="I139" i="5"/>
  <c r="I135" i="5"/>
  <c r="I133" i="5"/>
  <c r="I129" i="5"/>
  <c r="I125" i="5"/>
  <c r="I123" i="5"/>
  <c r="I116" i="5"/>
  <c r="I114" i="5"/>
  <c r="I112" i="5"/>
  <c r="I110" i="5"/>
  <c r="M131" i="5"/>
  <c r="M125" i="5"/>
  <c r="I143" i="5"/>
  <c r="J137" i="5"/>
  <c r="J129" i="5"/>
  <c r="J127" i="5"/>
  <c r="J123" i="5"/>
  <c r="M148" i="5"/>
  <c r="I141" i="5"/>
  <c r="I137" i="5"/>
  <c r="I131" i="5"/>
  <c r="I127" i="5"/>
  <c r="I121" i="5"/>
  <c r="I118" i="5"/>
  <c r="L148" i="5"/>
  <c r="M146" i="5"/>
  <c r="N107" i="5"/>
  <c r="R44" i="5"/>
  <c r="R75" i="5"/>
  <c r="Q139" i="5"/>
  <c r="R144" i="5"/>
  <c r="P83" i="5"/>
  <c r="P148" i="5"/>
  <c r="P16" i="5" l="1"/>
  <c r="Q148" i="5"/>
  <c r="U130" i="5"/>
  <c r="H16" i="5"/>
  <c r="P101" i="5"/>
  <c r="P52" i="5"/>
  <c r="U118" i="5"/>
  <c r="U124" i="5"/>
  <c r="P70" i="5"/>
  <c r="P34" i="5"/>
  <c r="Q146" i="5"/>
  <c r="Q17" i="5"/>
  <c r="R107" i="5"/>
  <c r="Q127" i="5"/>
  <c r="Q114" i="5"/>
  <c r="U127" i="5"/>
  <c r="V93" i="5"/>
  <c r="U111" i="5"/>
  <c r="V135" i="5"/>
  <c r="U110" i="5"/>
  <c r="V117" i="5"/>
  <c r="V136" i="5"/>
  <c r="V142" i="5"/>
  <c r="U136" i="5"/>
  <c r="U131" i="5"/>
  <c r="U146" i="5"/>
  <c r="V123" i="5"/>
  <c r="V112" i="5"/>
  <c r="V145" i="5"/>
  <c r="V118" i="5"/>
  <c r="V116" i="5"/>
  <c r="V114" i="5"/>
  <c r="V139" i="5"/>
  <c r="V130" i="5"/>
  <c r="Q121" i="5"/>
  <c r="V99" i="5"/>
  <c r="V87" i="5"/>
  <c r="V127" i="5"/>
  <c r="V131" i="5"/>
  <c r="V143" i="5"/>
  <c r="V106" i="5"/>
  <c r="V119" i="5"/>
  <c r="V115" i="5"/>
  <c r="V140" i="5"/>
  <c r="V107" i="5"/>
  <c r="V124" i="5"/>
  <c r="V110" i="5"/>
  <c r="V121" i="5"/>
  <c r="V122" i="5"/>
  <c r="V108" i="5"/>
  <c r="V102" i="5"/>
  <c r="V90" i="5"/>
  <c r="V78" i="5"/>
  <c r="V71" i="5"/>
  <c r="V59" i="5"/>
  <c r="V47" i="5"/>
  <c r="V35" i="5"/>
  <c r="V23" i="5"/>
  <c r="T94" i="5"/>
  <c r="T27" i="5"/>
  <c r="V97" i="5"/>
  <c r="V85" i="5"/>
  <c r="V73" i="5"/>
  <c r="V66" i="5"/>
  <c r="V54" i="5"/>
  <c r="V42" i="5"/>
  <c r="V30" i="5"/>
  <c r="V18" i="5"/>
  <c r="V98" i="5"/>
  <c r="V86" i="5"/>
  <c r="V74" i="5"/>
  <c r="V67" i="5"/>
  <c r="V55" i="5"/>
  <c r="V43" i="5"/>
  <c r="V31" i="5"/>
  <c r="V19" i="5"/>
  <c r="W148" i="5"/>
  <c r="V125" i="5"/>
  <c r="V109" i="5"/>
  <c r="V75" i="5"/>
  <c r="V68" i="5"/>
  <c r="V56" i="5"/>
  <c r="V44" i="5"/>
  <c r="V32" i="5"/>
  <c r="V20" i="5"/>
  <c r="V94" i="5"/>
  <c r="V82" i="5"/>
  <c r="V63" i="5"/>
  <c r="V51" i="5"/>
  <c r="V39" i="5"/>
  <c r="V27" i="5"/>
  <c r="V95" i="5"/>
  <c r="V83" i="5"/>
  <c r="V64" i="5"/>
  <c r="V52" i="5"/>
  <c r="V40" i="5"/>
  <c r="V28" i="5"/>
  <c r="V137" i="5"/>
  <c r="V129" i="5"/>
  <c r="V138" i="5"/>
  <c r="V144" i="5"/>
  <c r="V134" i="5"/>
  <c r="V141" i="5"/>
  <c r="U125" i="5"/>
  <c r="V133" i="5"/>
  <c r="V146" i="5"/>
  <c r="V120" i="5"/>
  <c r="V96" i="5"/>
  <c r="V84" i="5"/>
  <c r="V65" i="5"/>
  <c r="V53" i="5"/>
  <c r="V41" i="5"/>
  <c r="V29" i="5"/>
  <c r="V17" i="5"/>
  <c r="T63" i="5"/>
  <c r="V103" i="5"/>
  <c r="V91" i="5"/>
  <c r="V79" i="5"/>
  <c r="V72" i="5"/>
  <c r="V60" i="5"/>
  <c r="V48" i="5"/>
  <c r="V36" i="5"/>
  <c r="V24" i="5"/>
  <c r="V104" i="5"/>
  <c r="V92" i="5"/>
  <c r="V80" i="5"/>
  <c r="V61" i="5"/>
  <c r="V49" i="5"/>
  <c r="V37" i="5"/>
  <c r="V25" i="5"/>
  <c r="V147" i="5"/>
  <c r="V126" i="5"/>
  <c r="U108" i="5"/>
  <c r="V113" i="5"/>
  <c r="V128" i="5"/>
  <c r="V111" i="5"/>
  <c r="V132" i="5"/>
  <c r="V105" i="5"/>
  <c r="V81" i="5"/>
  <c r="V62" i="5"/>
  <c r="V50" i="5"/>
  <c r="V38" i="5"/>
  <c r="V26" i="5"/>
  <c r="V100" i="5"/>
  <c r="V88" i="5"/>
  <c r="V76" i="5"/>
  <c r="V69" i="5"/>
  <c r="V57" i="5"/>
  <c r="V45" i="5"/>
  <c r="V33" i="5"/>
  <c r="V21" i="5"/>
  <c r="V101" i="5"/>
  <c r="V89" i="5"/>
  <c r="V77" i="5"/>
  <c r="V70" i="5"/>
  <c r="V58" i="5"/>
  <c r="V46" i="5"/>
  <c r="V34" i="5"/>
  <c r="V22" i="5"/>
  <c r="V148" i="5"/>
  <c r="T16" i="5"/>
  <c r="V16" i="5"/>
  <c r="W37" i="5"/>
  <c r="W146" i="5"/>
  <c r="W90" i="5"/>
  <c r="W103" i="5"/>
  <c r="W18" i="5"/>
  <c r="W19" i="5"/>
  <c r="W125" i="5"/>
  <c r="U128" i="5"/>
  <c r="W113" i="5"/>
  <c r="F154" i="4"/>
  <c r="W105" i="5"/>
  <c r="W87" i="5"/>
  <c r="W56" i="5"/>
  <c r="W38" i="5"/>
  <c r="W20" i="5"/>
  <c r="T131" i="5"/>
  <c r="T118" i="5"/>
  <c r="T76" i="5"/>
  <c r="T45" i="5"/>
  <c r="F149" i="4"/>
  <c r="W100" i="5"/>
  <c r="W82" i="5"/>
  <c r="W69" i="5"/>
  <c r="W51" i="5"/>
  <c r="W33" i="5"/>
  <c r="F150" i="4"/>
  <c r="W101" i="5"/>
  <c r="W83" i="5"/>
  <c r="W70" i="5"/>
  <c r="W52" i="5"/>
  <c r="W34" i="5"/>
  <c r="W36" i="5"/>
  <c r="W117" i="5"/>
  <c r="W137" i="5"/>
  <c r="W110" i="5"/>
  <c r="W129" i="5"/>
  <c r="W119" i="5"/>
  <c r="W107" i="5"/>
  <c r="W142" i="5"/>
  <c r="W104" i="5"/>
  <c r="W122" i="5"/>
  <c r="W120" i="5"/>
  <c r="W108" i="5"/>
  <c r="F151" i="4"/>
  <c r="W102" i="5"/>
  <c r="W84" i="5"/>
  <c r="W71" i="5"/>
  <c r="W53" i="5"/>
  <c r="W35" i="5"/>
  <c r="W17" i="5"/>
  <c r="F146" i="4"/>
  <c r="W97" i="5"/>
  <c r="W79" i="5"/>
  <c r="W66" i="5"/>
  <c r="W48" i="5"/>
  <c r="W30" i="5"/>
  <c r="F147" i="4"/>
  <c r="W98" i="5"/>
  <c r="W80" i="5"/>
  <c r="W67" i="5"/>
  <c r="W49" i="5"/>
  <c r="W31" i="5"/>
  <c r="W54" i="5"/>
  <c r="W131" i="5"/>
  <c r="F161" i="4"/>
  <c r="W112" i="5"/>
  <c r="W133" i="5"/>
  <c r="W118" i="5"/>
  <c r="W135" i="5"/>
  <c r="W145" i="5"/>
  <c r="W106" i="5"/>
  <c r="W130" i="5"/>
  <c r="W126" i="5"/>
  <c r="W86" i="5"/>
  <c r="W123" i="5"/>
  <c r="W141" i="5"/>
  <c r="W114" i="5"/>
  <c r="W116" i="5"/>
  <c r="W139" i="5"/>
  <c r="W134" i="5"/>
  <c r="W132" i="5"/>
  <c r="W109" i="5"/>
  <c r="E166" i="4"/>
  <c r="F148" i="4"/>
  <c r="W99" i="5"/>
  <c r="W81" i="5"/>
  <c r="W68" i="5"/>
  <c r="W50" i="5"/>
  <c r="W32" i="5"/>
  <c r="F143" i="4"/>
  <c r="W94" i="5"/>
  <c r="W76" i="5"/>
  <c r="W63" i="5"/>
  <c r="W45" i="5"/>
  <c r="W27" i="5"/>
  <c r="F162" i="4"/>
  <c r="F144" i="4"/>
  <c r="W95" i="5"/>
  <c r="W77" i="5"/>
  <c r="W64" i="5"/>
  <c r="W46" i="5"/>
  <c r="W28" i="5"/>
  <c r="W121" i="5"/>
  <c r="F157" i="4"/>
  <c r="W85" i="5"/>
  <c r="F153" i="4"/>
  <c r="W127" i="5"/>
  <c r="W138" i="5"/>
  <c r="W140" i="5"/>
  <c r="U16" i="5"/>
  <c r="F163" i="4"/>
  <c r="F145" i="4"/>
  <c r="W96" i="5"/>
  <c r="W78" i="5"/>
  <c r="W65" i="5"/>
  <c r="W47" i="5"/>
  <c r="W29" i="5"/>
  <c r="F158" i="4"/>
  <c r="F140" i="4"/>
  <c r="W91" i="5"/>
  <c r="W73" i="5"/>
  <c r="W60" i="5"/>
  <c r="W42" i="5"/>
  <c r="W24" i="5"/>
  <c r="F159" i="4"/>
  <c r="F141" i="4"/>
  <c r="W92" i="5"/>
  <c r="W74" i="5"/>
  <c r="W61" i="5"/>
  <c r="W43" i="5"/>
  <c r="W25" i="5"/>
  <c r="W59" i="5"/>
  <c r="F152" i="4"/>
  <c r="W55" i="5"/>
  <c r="U145" i="5"/>
  <c r="W124" i="5"/>
  <c r="W147" i="5"/>
  <c r="W23" i="5"/>
  <c r="W72" i="5"/>
  <c r="F164" i="4"/>
  <c r="U123" i="5"/>
  <c r="W128" i="5"/>
  <c r="W111" i="5"/>
  <c r="U122" i="5"/>
  <c r="F160" i="4"/>
  <c r="F142" i="4"/>
  <c r="W93" i="5"/>
  <c r="W75" i="5"/>
  <c r="W62" i="5"/>
  <c r="W44" i="5"/>
  <c r="W26" i="5"/>
  <c r="F155" i="4"/>
  <c r="F137" i="4"/>
  <c r="W88" i="5"/>
  <c r="W57" i="5"/>
  <c r="W39" i="5"/>
  <c r="W21" i="5"/>
  <c r="T129" i="5"/>
  <c r="T116" i="5"/>
  <c r="T74" i="5"/>
  <c r="T43" i="5"/>
  <c r="F156" i="4"/>
  <c r="F138" i="4"/>
  <c r="W89" i="5"/>
  <c r="W58" i="5"/>
  <c r="W40" i="5"/>
  <c r="W22" i="5"/>
  <c r="T130" i="5"/>
  <c r="F139" i="4"/>
  <c r="W41" i="5"/>
  <c r="W143" i="5"/>
  <c r="U129" i="5"/>
  <c r="W136" i="5"/>
  <c r="U138" i="5"/>
  <c r="W115" i="5"/>
  <c r="W144" i="5"/>
  <c r="U88" i="5"/>
  <c r="U57" i="5"/>
  <c r="U39" i="5"/>
  <c r="U21" i="5"/>
  <c r="T134" i="5"/>
  <c r="T79" i="5"/>
  <c r="T48" i="5"/>
  <c r="U101" i="5"/>
  <c r="U83" i="5"/>
  <c r="U70" i="5"/>
  <c r="U52" i="5"/>
  <c r="U34" i="5"/>
  <c r="T120" i="5"/>
  <c r="T107" i="5"/>
  <c r="T101" i="5"/>
  <c r="T70" i="5"/>
  <c r="T34" i="5"/>
  <c r="U102" i="5"/>
  <c r="U84" i="5"/>
  <c r="U71" i="5"/>
  <c r="U53" i="5"/>
  <c r="U35" i="5"/>
  <c r="U17" i="5"/>
  <c r="T121" i="5"/>
  <c r="T108" i="5"/>
  <c r="T102" i="5"/>
  <c r="T71" i="5"/>
  <c r="T35" i="5"/>
  <c r="U107" i="5"/>
  <c r="T98" i="5"/>
  <c r="T67" i="5"/>
  <c r="T31" i="5"/>
  <c r="T99" i="5"/>
  <c r="T68" i="5"/>
  <c r="T32" i="5"/>
  <c r="U133" i="5"/>
  <c r="U134" i="5"/>
  <c r="U103" i="5"/>
  <c r="U85" i="5"/>
  <c r="U72" i="5"/>
  <c r="U54" i="5"/>
  <c r="U36" i="5"/>
  <c r="U18" i="5"/>
  <c r="T128" i="5"/>
  <c r="T115" i="5"/>
  <c r="T73" i="5"/>
  <c r="T42" i="5"/>
  <c r="U98" i="5"/>
  <c r="U80" i="5"/>
  <c r="U67" i="5"/>
  <c r="U49" i="5"/>
  <c r="U31" i="5"/>
  <c r="D162" i="4"/>
  <c r="T95" i="5"/>
  <c r="T64" i="5"/>
  <c r="T28" i="5"/>
  <c r="E148" i="4"/>
  <c r="U99" i="5"/>
  <c r="U81" i="5"/>
  <c r="U68" i="5"/>
  <c r="U50" i="5"/>
  <c r="U32" i="5"/>
  <c r="T96" i="5"/>
  <c r="T65" i="5"/>
  <c r="T29" i="5"/>
  <c r="T125" i="5"/>
  <c r="T112" i="5"/>
  <c r="T39" i="5"/>
  <c r="T147" i="5"/>
  <c r="T92" i="5"/>
  <c r="T61" i="5"/>
  <c r="T25" i="5"/>
  <c r="T148" i="5"/>
  <c r="T93" i="5"/>
  <c r="T62" i="5"/>
  <c r="T26" i="5"/>
  <c r="T146" i="5"/>
  <c r="U106" i="5"/>
  <c r="U100" i="5"/>
  <c r="U82" i="5"/>
  <c r="U69" i="5"/>
  <c r="U51" i="5"/>
  <c r="U33" i="5"/>
  <c r="U109" i="5"/>
  <c r="T122" i="5"/>
  <c r="T109" i="5"/>
  <c r="T103" i="5"/>
  <c r="T72" i="5"/>
  <c r="T36" i="5"/>
  <c r="U95" i="5"/>
  <c r="U77" i="5"/>
  <c r="U64" i="5"/>
  <c r="U46" i="5"/>
  <c r="U28" i="5"/>
  <c r="T144" i="5"/>
  <c r="T89" i="5"/>
  <c r="T58" i="5"/>
  <c r="T22" i="5"/>
  <c r="U96" i="5"/>
  <c r="U78" i="5"/>
  <c r="U65" i="5"/>
  <c r="U47" i="5"/>
  <c r="U29" i="5"/>
  <c r="T90" i="5"/>
  <c r="T59" i="5"/>
  <c r="T23" i="5"/>
  <c r="U121" i="5"/>
  <c r="U112" i="5"/>
  <c r="U113" i="5"/>
  <c r="T106" i="5"/>
  <c r="T100" i="5"/>
  <c r="T69" i="5"/>
  <c r="T33" i="5"/>
  <c r="T141" i="5"/>
  <c r="D153" i="4"/>
  <c r="T86" i="5"/>
  <c r="T55" i="5"/>
  <c r="T19" i="5"/>
  <c r="T142" i="5"/>
  <c r="T87" i="5"/>
  <c r="T56" i="5"/>
  <c r="T20" i="5"/>
  <c r="U148" i="5"/>
  <c r="U114" i="5"/>
  <c r="U115" i="5"/>
  <c r="U97" i="5"/>
  <c r="U79" i="5"/>
  <c r="U66" i="5"/>
  <c r="U48" i="5"/>
  <c r="U30" i="5"/>
  <c r="T97" i="5"/>
  <c r="T66" i="5"/>
  <c r="T30" i="5"/>
  <c r="U92" i="5"/>
  <c r="U74" i="5"/>
  <c r="U61" i="5"/>
  <c r="U43" i="5"/>
  <c r="U25" i="5"/>
  <c r="T138" i="5"/>
  <c r="T83" i="5"/>
  <c r="T52" i="5"/>
  <c r="U93" i="5"/>
  <c r="U75" i="5"/>
  <c r="U62" i="5"/>
  <c r="U44" i="5"/>
  <c r="U26" i="5"/>
  <c r="T139" i="5"/>
  <c r="T84" i="5"/>
  <c r="T53" i="5"/>
  <c r="T17" i="5"/>
  <c r="U116" i="5"/>
  <c r="U117" i="5"/>
  <c r="T135" i="5"/>
  <c r="T80" i="5"/>
  <c r="T49" i="5"/>
  <c r="T136" i="5"/>
  <c r="T81" i="5"/>
  <c r="T50" i="5"/>
  <c r="U126" i="5"/>
  <c r="U120" i="5"/>
  <c r="U94" i="5"/>
  <c r="U76" i="5"/>
  <c r="U63" i="5"/>
  <c r="U45" i="5"/>
  <c r="U27" i="5"/>
  <c r="T91" i="5"/>
  <c r="T60" i="5"/>
  <c r="T24" i="5"/>
  <c r="U89" i="5"/>
  <c r="U58" i="5"/>
  <c r="U40" i="5"/>
  <c r="U22" i="5"/>
  <c r="T132" i="5"/>
  <c r="T119" i="5"/>
  <c r="T77" i="5"/>
  <c r="T46" i="5"/>
  <c r="U90" i="5"/>
  <c r="U59" i="5"/>
  <c r="U41" i="5"/>
  <c r="U23" i="5"/>
  <c r="T133" i="5"/>
  <c r="T78" i="5"/>
  <c r="T47" i="5"/>
  <c r="S147" i="5"/>
  <c r="U140" i="5"/>
  <c r="T143" i="5"/>
  <c r="T88" i="5"/>
  <c r="T57" i="5"/>
  <c r="T21" i="5"/>
  <c r="T117" i="5"/>
  <c r="T75" i="5"/>
  <c r="T44" i="5"/>
  <c r="U132" i="5"/>
  <c r="U91" i="5"/>
  <c r="U73" i="5"/>
  <c r="U60" i="5"/>
  <c r="U42" i="5"/>
  <c r="U24" i="5"/>
  <c r="T140" i="5"/>
  <c r="T85" i="5"/>
  <c r="T54" i="5"/>
  <c r="T18" i="5"/>
  <c r="U104" i="5"/>
  <c r="U86" i="5"/>
  <c r="U55" i="5"/>
  <c r="U37" i="5"/>
  <c r="U19" i="5"/>
  <c r="T126" i="5"/>
  <c r="T113" i="5"/>
  <c r="T40" i="5"/>
  <c r="U105" i="5"/>
  <c r="U87" i="5"/>
  <c r="U56" i="5"/>
  <c r="U38" i="5"/>
  <c r="U20" i="5"/>
  <c r="T127" i="5"/>
  <c r="T114" i="5"/>
  <c r="T41" i="5"/>
  <c r="U143" i="5"/>
  <c r="U147" i="5"/>
  <c r="T137" i="5"/>
  <c r="T82" i="5"/>
  <c r="T51" i="5"/>
  <c r="T123" i="5"/>
  <c r="T110" i="5"/>
  <c r="T104" i="5"/>
  <c r="T37" i="5"/>
  <c r="T124" i="5"/>
  <c r="T111" i="5"/>
  <c r="T105" i="5"/>
  <c r="T38" i="5"/>
  <c r="S130" i="5"/>
  <c r="S116" i="5"/>
  <c r="S139" i="5"/>
  <c r="S134" i="5"/>
  <c r="S132" i="5"/>
  <c r="S109" i="5"/>
  <c r="S99" i="5"/>
  <c r="S81" i="5"/>
  <c r="S68" i="5"/>
  <c r="S50" i="5"/>
  <c r="S32" i="5"/>
  <c r="S94" i="5"/>
  <c r="S76" i="5"/>
  <c r="S63" i="5"/>
  <c r="S45" i="5"/>
  <c r="S27" i="5"/>
  <c r="S95" i="5"/>
  <c r="S77" i="5"/>
  <c r="S64" i="5"/>
  <c r="S46" i="5"/>
  <c r="S28" i="5"/>
  <c r="S113" i="5"/>
  <c r="S138" i="5"/>
  <c r="S140" i="5"/>
  <c r="R32" i="5"/>
  <c r="S118" i="5"/>
  <c r="S145" i="5"/>
  <c r="S126" i="5"/>
  <c r="S78" i="5"/>
  <c r="S91" i="5"/>
  <c r="S73" i="5"/>
  <c r="S60" i="5"/>
  <c r="S42" i="5"/>
  <c r="S24" i="5"/>
  <c r="S92" i="5"/>
  <c r="S74" i="5"/>
  <c r="S61" i="5"/>
  <c r="S43" i="5"/>
  <c r="S25" i="5"/>
  <c r="S38" i="5"/>
  <c r="S137" i="5"/>
  <c r="S106" i="5"/>
  <c r="Q145" i="5"/>
  <c r="T145" i="5"/>
  <c r="S96" i="5"/>
  <c r="S124" i="5"/>
  <c r="S105" i="5"/>
  <c r="S47" i="5"/>
  <c r="S29" i="5"/>
  <c r="S128" i="5"/>
  <c r="S111" i="5"/>
  <c r="S93" i="5"/>
  <c r="S75" i="5"/>
  <c r="S62" i="5"/>
  <c r="S44" i="5"/>
  <c r="S26" i="5"/>
  <c r="S88" i="5"/>
  <c r="S57" i="5"/>
  <c r="S39" i="5"/>
  <c r="S21" i="5"/>
  <c r="C156" i="4"/>
  <c r="S89" i="5"/>
  <c r="S58" i="5"/>
  <c r="S40" i="5"/>
  <c r="S22" i="5"/>
  <c r="S110" i="5"/>
  <c r="S135" i="5"/>
  <c r="S65" i="5"/>
  <c r="S143" i="5"/>
  <c r="S136" i="5"/>
  <c r="S115" i="5"/>
  <c r="S144" i="5"/>
  <c r="S131" i="5"/>
  <c r="S87" i="5"/>
  <c r="S114" i="5"/>
  <c r="R135" i="5"/>
  <c r="U135" i="5"/>
  <c r="S142" i="5"/>
  <c r="S146" i="5"/>
  <c r="S90" i="5"/>
  <c r="S59" i="5"/>
  <c r="S41" i="5"/>
  <c r="S23" i="5"/>
  <c r="S103" i="5"/>
  <c r="S85" i="5"/>
  <c r="S72" i="5"/>
  <c r="S54" i="5"/>
  <c r="S36" i="5"/>
  <c r="S18" i="5"/>
  <c r="S104" i="5"/>
  <c r="S86" i="5"/>
  <c r="S55" i="5"/>
  <c r="S37" i="5"/>
  <c r="S19" i="5"/>
  <c r="S129" i="5"/>
  <c r="S107" i="5"/>
  <c r="S121" i="5"/>
  <c r="S127" i="5"/>
  <c r="S123" i="5"/>
  <c r="R141" i="5"/>
  <c r="U141" i="5"/>
  <c r="S117" i="5"/>
  <c r="S56" i="5"/>
  <c r="S100" i="5"/>
  <c r="S82" i="5"/>
  <c r="S69" i="5"/>
  <c r="S51" i="5"/>
  <c r="S33" i="5"/>
  <c r="S101" i="5"/>
  <c r="S83" i="5"/>
  <c r="S70" i="5"/>
  <c r="S52" i="5"/>
  <c r="S34" i="5"/>
  <c r="S125" i="5"/>
  <c r="S119" i="5"/>
  <c r="W16" i="5"/>
  <c r="S16" i="5"/>
  <c r="S20" i="5"/>
  <c r="S141" i="5"/>
  <c r="S112" i="5"/>
  <c r="S133" i="5"/>
  <c r="R139" i="5"/>
  <c r="U139" i="5"/>
  <c r="S122" i="5"/>
  <c r="S120" i="5"/>
  <c r="R142" i="5"/>
  <c r="U142" i="5"/>
  <c r="S108" i="5"/>
  <c r="S102" i="5"/>
  <c r="S84" i="5"/>
  <c r="S71" i="5"/>
  <c r="S53" i="5"/>
  <c r="S35" i="5"/>
  <c r="S17" i="5"/>
  <c r="S97" i="5"/>
  <c r="S79" i="5"/>
  <c r="S66" i="5"/>
  <c r="S48" i="5"/>
  <c r="S30" i="5"/>
  <c r="S98" i="5"/>
  <c r="S80" i="5"/>
  <c r="S67" i="5"/>
  <c r="S49" i="5"/>
  <c r="S31" i="5"/>
  <c r="R83" i="5"/>
  <c r="R70" i="5"/>
  <c r="R52" i="5"/>
  <c r="H128" i="5"/>
  <c r="H121" i="5"/>
  <c r="P95" i="5"/>
  <c r="Q20" i="5"/>
  <c r="H112" i="5"/>
  <c r="H133" i="5"/>
  <c r="H114" i="5"/>
  <c r="R62" i="5"/>
  <c r="R26" i="5"/>
  <c r="H78" i="5"/>
  <c r="H65" i="5"/>
  <c r="H47" i="5"/>
  <c r="H29" i="5"/>
  <c r="H93" i="5"/>
  <c r="H75" i="5"/>
  <c r="H62" i="5"/>
  <c r="H44" i="5"/>
  <c r="H26" i="5"/>
  <c r="H39" i="5"/>
  <c r="H89" i="5"/>
  <c r="H58" i="5"/>
  <c r="H40" i="5"/>
  <c r="H22" i="5"/>
  <c r="H115" i="5"/>
  <c r="H142" i="5"/>
  <c r="H111" i="5"/>
  <c r="H38" i="5"/>
  <c r="H102" i="5"/>
  <c r="H84" i="5"/>
  <c r="H71" i="5"/>
  <c r="H53" i="5"/>
  <c r="H35" i="5"/>
  <c r="H17" i="5"/>
  <c r="H148" i="5"/>
  <c r="H136" i="5"/>
  <c r="H144" i="5"/>
  <c r="P143" i="5"/>
  <c r="H143" i="5"/>
  <c r="H90" i="5"/>
  <c r="H59" i="5"/>
  <c r="H41" i="5"/>
  <c r="H23" i="5"/>
  <c r="H103" i="5"/>
  <c r="H85" i="5"/>
  <c r="H72" i="5"/>
  <c r="H54" i="5"/>
  <c r="H36" i="5"/>
  <c r="H18" i="5"/>
  <c r="H104" i="5"/>
  <c r="H86" i="5"/>
  <c r="H55" i="5"/>
  <c r="H37" i="5"/>
  <c r="H19" i="5"/>
  <c r="H57" i="5"/>
  <c r="P146" i="5"/>
  <c r="H146" i="5"/>
  <c r="H127" i="5"/>
  <c r="H123" i="5"/>
  <c r="H117" i="5"/>
  <c r="H125" i="5"/>
  <c r="H105" i="5"/>
  <c r="H87" i="5"/>
  <c r="H56" i="5"/>
  <c r="H20" i="5"/>
  <c r="H100" i="5"/>
  <c r="H82" i="5"/>
  <c r="H69" i="5"/>
  <c r="H51" i="5"/>
  <c r="H33" i="5"/>
  <c r="H101" i="5"/>
  <c r="H83" i="5"/>
  <c r="H70" i="5"/>
  <c r="H52" i="5"/>
  <c r="H34" i="5"/>
  <c r="H131" i="5"/>
  <c r="H113" i="5"/>
  <c r="H137" i="5"/>
  <c r="H110" i="5"/>
  <c r="H129" i="5"/>
  <c r="H119" i="5"/>
  <c r="H107" i="5"/>
  <c r="H120" i="5"/>
  <c r="H97" i="5"/>
  <c r="H79" i="5"/>
  <c r="H66" i="5"/>
  <c r="H48" i="5"/>
  <c r="H30" i="5"/>
  <c r="H98" i="5"/>
  <c r="H80" i="5"/>
  <c r="H67" i="5"/>
  <c r="H49" i="5"/>
  <c r="H31" i="5"/>
  <c r="H21" i="5"/>
  <c r="H122" i="5"/>
  <c r="H135" i="5"/>
  <c r="H145" i="5"/>
  <c r="H106" i="5"/>
  <c r="H130" i="5"/>
  <c r="H126" i="5"/>
  <c r="H88" i="5"/>
  <c r="H108" i="5"/>
  <c r="H139" i="5"/>
  <c r="H134" i="5"/>
  <c r="H132" i="5"/>
  <c r="H109" i="5"/>
  <c r="H99" i="5"/>
  <c r="H81" i="5"/>
  <c r="H68" i="5"/>
  <c r="H50" i="5"/>
  <c r="H32" i="5"/>
  <c r="H94" i="5"/>
  <c r="H76" i="5"/>
  <c r="H63" i="5"/>
  <c r="H45" i="5"/>
  <c r="H27" i="5"/>
  <c r="H95" i="5"/>
  <c r="H77" i="5"/>
  <c r="H64" i="5"/>
  <c r="H46" i="5"/>
  <c r="H28" i="5"/>
  <c r="P141" i="5"/>
  <c r="H141" i="5"/>
  <c r="H118" i="5"/>
  <c r="H116" i="5"/>
  <c r="H138" i="5"/>
  <c r="H140" i="5"/>
  <c r="H96" i="5"/>
  <c r="H91" i="5"/>
  <c r="H73" i="5"/>
  <c r="H60" i="5"/>
  <c r="H42" i="5"/>
  <c r="H24" i="5"/>
  <c r="P98" i="5"/>
  <c r="P80" i="5"/>
  <c r="P67" i="5"/>
  <c r="P49" i="5"/>
  <c r="H92" i="5"/>
  <c r="H74" i="5"/>
  <c r="H61" i="5"/>
  <c r="H43" i="5"/>
  <c r="H25" i="5"/>
  <c r="H147" i="5"/>
  <c r="H124" i="5"/>
  <c r="R16" i="5"/>
  <c r="R99" i="5"/>
  <c r="R81" i="5"/>
  <c r="R50" i="5"/>
  <c r="P18" i="5"/>
  <c r="P86" i="5"/>
  <c r="P55" i="5"/>
  <c r="P37" i="5"/>
  <c r="P19" i="5"/>
  <c r="Q111" i="5"/>
  <c r="R56" i="5"/>
  <c r="Q134" i="5"/>
  <c r="Q79" i="5"/>
  <c r="Q48" i="5"/>
  <c r="R57" i="5"/>
  <c r="R39" i="5"/>
  <c r="R21" i="5"/>
  <c r="P104" i="5"/>
  <c r="Q108" i="5"/>
  <c r="P103" i="5"/>
  <c r="P85" i="5"/>
  <c r="P72" i="5"/>
  <c r="P54" i="5"/>
  <c r="P36" i="5"/>
  <c r="R61" i="5"/>
  <c r="R25" i="5"/>
  <c r="R93" i="5"/>
  <c r="R92" i="5"/>
  <c r="R74" i="5"/>
  <c r="R43" i="5"/>
  <c r="R59" i="5"/>
  <c r="Q133" i="5"/>
  <c r="R20" i="5"/>
  <c r="R138" i="5"/>
  <c r="P59" i="5"/>
  <c r="P41" i="5"/>
  <c r="P38" i="5"/>
  <c r="Q131" i="5"/>
  <c r="Q118" i="5"/>
  <c r="Q76" i="5"/>
  <c r="Q45" i="5"/>
  <c r="R68" i="5"/>
  <c r="P56" i="5"/>
  <c r="P20" i="5"/>
  <c r="P111" i="5"/>
  <c r="Q120" i="5"/>
  <c r="Q130" i="5"/>
  <c r="R35" i="5"/>
  <c r="R17" i="5"/>
  <c r="P100" i="5"/>
  <c r="P82" i="5"/>
  <c r="P69" i="5"/>
  <c r="P51" i="5"/>
  <c r="P33" i="5"/>
  <c r="P89" i="5"/>
  <c r="P40" i="5"/>
  <c r="Q117" i="5"/>
  <c r="Q126" i="5"/>
  <c r="Q125" i="5"/>
  <c r="Q101" i="5"/>
  <c r="P46" i="5"/>
  <c r="P28" i="5"/>
  <c r="Q137" i="5"/>
  <c r="Q82" i="5"/>
  <c r="Q51" i="5"/>
  <c r="P77" i="5"/>
  <c r="P64" i="5"/>
  <c r="P140" i="5"/>
  <c r="R38" i="5"/>
  <c r="P102" i="5"/>
  <c r="R136" i="5"/>
  <c r="R128" i="5"/>
  <c r="R88" i="5"/>
  <c r="R36" i="5"/>
  <c r="R102" i="5"/>
  <c r="R84" i="5"/>
  <c r="R71" i="5"/>
  <c r="R53" i="5"/>
  <c r="P127" i="5"/>
  <c r="P113" i="5"/>
  <c r="P142" i="5"/>
  <c r="P78" i="5"/>
  <c r="P29" i="5"/>
  <c r="Q143" i="5"/>
  <c r="Q88" i="5"/>
  <c r="Q57" i="5"/>
  <c r="Q21" i="5"/>
  <c r="P24" i="5"/>
  <c r="P92" i="5"/>
  <c r="P61" i="5"/>
  <c r="P25" i="5"/>
  <c r="Q136" i="5"/>
  <c r="P137" i="5"/>
  <c r="R80" i="5"/>
  <c r="Q91" i="5"/>
  <c r="Q60" i="5"/>
  <c r="Q24" i="5"/>
  <c r="R123" i="5"/>
  <c r="R60" i="5"/>
  <c r="R24" i="5"/>
  <c r="Q129" i="5"/>
  <c r="P58" i="5"/>
  <c r="P22" i="5"/>
  <c r="R118" i="5"/>
  <c r="R145" i="5"/>
  <c r="P26" i="5"/>
  <c r="Q123" i="5"/>
  <c r="Q104" i="5"/>
  <c r="R90" i="5"/>
  <c r="R41" i="5"/>
  <c r="Q124" i="5"/>
  <c r="R124" i="5"/>
  <c r="P115" i="5"/>
  <c r="Q140" i="5"/>
  <c r="Q85" i="5"/>
  <c r="Q54" i="5"/>
  <c r="Q18" i="5"/>
  <c r="P117" i="5"/>
  <c r="R122" i="5"/>
  <c r="R73" i="5"/>
  <c r="R42" i="5"/>
  <c r="P23" i="5"/>
  <c r="R132" i="5"/>
  <c r="R27" i="5"/>
  <c r="R45" i="5"/>
  <c r="R23" i="5"/>
  <c r="R105" i="5"/>
  <c r="R87" i="5"/>
  <c r="R63" i="5"/>
  <c r="P131" i="5"/>
  <c r="P122" i="5"/>
  <c r="P144" i="5"/>
  <c r="R104" i="5"/>
  <c r="R86" i="5"/>
  <c r="R55" i="5"/>
  <c r="R19" i="5"/>
  <c r="R91" i="5"/>
  <c r="P136" i="5"/>
  <c r="P31" i="5"/>
  <c r="P75" i="5"/>
  <c r="R34" i="5"/>
  <c r="P90" i="5"/>
  <c r="R101" i="5"/>
  <c r="P93" i="5"/>
  <c r="R76" i="5"/>
  <c r="R120" i="5"/>
  <c r="P43" i="5"/>
  <c r="P74" i="5"/>
  <c r="R94" i="5"/>
  <c r="R108" i="5"/>
  <c r="P134" i="5"/>
  <c r="P132" i="5"/>
  <c r="R66" i="5"/>
  <c r="R48" i="5"/>
  <c r="R30" i="5"/>
  <c r="R125" i="5"/>
  <c r="R147" i="5"/>
  <c r="R129" i="5"/>
  <c r="R89" i="5"/>
  <c r="R58" i="5"/>
  <c r="R40" i="5"/>
  <c r="R22" i="5"/>
  <c r="P44" i="5"/>
  <c r="P62" i="5"/>
  <c r="P57" i="5"/>
  <c r="P21" i="5"/>
  <c r="P128" i="5"/>
  <c r="Q94" i="5"/>
  <c r="Q63" i="5"/>
  <c r="Q27" i="5"/>
  <c r="P94" i="5"/>
  <c r="P63" i="5"/>
  <c r="Q132" i="5"/>
  <c r="R114" i="5"/>
  <c r="R115" i="5"/>
  <c r="P65" i="5"/>
  <c r="P47" i="5"/>
  <c r="R79" i="5"/>
  <c r="R113" i="5"/>
  <c r="R131" i="5"/>
  <c r="P81" i="5"/>
  <c r="P50" i="5"/>
  <c r="R106" i="5"/>
  <c r="R100" i="5"/>
  <c r="R109" i="5"/>
  <c r="Q97" i="5"/>
  <c r="R64" i="5"/>
  <c r="R46" i="5"/>
  <c r="Q135" i="5"/>
  <c r="Q144" i="5"/>
  <c r="Q89" i="5"/>
  <c r="Q58" i="5"/>
  <c r="Q22" i="5"/>
  <c r="R96" i="5"/>
  <c r="R78" i="5"/>
  <c r="R65" i="5"/>
  <c r="R47" i="5"/>
  <c r="R29" i="5"/>
  <c r="Q90" i="5"/>
  <c r="Q59" i="5"/>
  <c r="Q23" i="5"/>
  <c r="P76" i="5"/>
  <c r="P99" i="5"/>
  <c r="Q16" i="5"/>
  <c r="R137" i="5"/>
  <c r="R140" i="5"/>
  <c r="R117" i="5"/>
  <c r="P27" i="5"/>
  <c r="P138" i="5"/>
  <c r="R37" i="5"/>
  <c r="P139" i="5"/>
  <c r="R121" i="5"/>
  <c r="P45" i="5"/>
  <c r="P123" i="5"/>
  <c r="P116" i="5"/>
  <c r="Q141" i="5"/>
  <c r="P133" i="5"/>
  <c r="P120" i="5"/>
  <c r="P109" i="5"/>
  <c r="R97" i="5"/>
  <c r="Q106" i="5"/>
  <c r="Q100" i="5"/>
  <c r="Q69" i="5"/>
  <c r="Q33" i="5"/>
  <c r="Q112" i="5"/>
  <c r="Q39" i="5"/>
  <c r="P97" i="5"/>
  <c r="P79" i="5"/>
  <c r="P66" i="5"/>
  <c r="P30" i="5"/>
  <c r="Q138" i="5"/>
  <c r="R112" i="5"/>
  <c r="P84" i="5"/>
  <c r="Q147" i="5"/>
  <c r="P108" i="5"/>
  <c r="P112" i="5"/>
  <c r="P96" i="5"/>
  <c r="P48" i="5"/>
  <c r="P110" i="5"/>
  <c r="P129" i="5"/>
  <c r="R133" i="5"/>
  <c r="P87" i="5"/>
  <c r="R126" i="5"/>
  <c r="R119" i="5"/>
  <c r="P71" i="5"/>
  <c r="R116" i="5"/>
  <c r="P106" i="5"/>
  <c r="P135" i="5"/>
  <c r="R130" i="5"/>
  <c r="R103" i="5"/>
  <c r="R72" i="5"/>
  <c r="R18" i="5"/>
  <c r="Q115" i="5"/>
  <c r="Q73" i="5"/>
  <c r="Q42" i="5"/>
  <c r="P60" i="5"/>
  <c r="R49" i="5"/>
  <c r="R31" i="5"/>
  <c r="Q122" i="5"/>
  <c r="Q103" i="5"/>
  <c r="P53" i="5"/>
  <c r="P73" i="5"/>
  <c r="R146" i="5"/>
  <c r="P121" i="5"/>
  <c r="Q19" i="5"/>
  <c r="P42" i="5"/>
  <c r="R67" i="5"/>
  <c r="P91" i="5"/>
  <c r="R134" i="5"/>
  <c r="Q128" i="5"/>
  <c r="P35" i="5"/>
  <c r="P107" i="5"/>
  <c r="P17" i="5"/>
  <c r="R54" i="5"/>
  <c r="R98" i="5"/>
  <c r="P119" i="5"/>
  <c r="P125" i="5"/>
  <c r="R127" i="5"/>
  <c r="P145" i="5"/>
  <c r="R148" i="5"/>
  <c r="Q86" i="5"/>
  <c r="Q55" i="5"/>
  <c r="Q87" i="5"/>
  <c r="Q56" i="5"/>
  <c r="P39" i="5"/>
  <c r="R95" i="5"/>
  <c r="R77" i="5"/>
  <c r="R28" i="5"/>
  <c r="Q83" i="5"/>
  <c r="Q52" i="5"/>
  <c r="Q84" i="5"/>
  <c r="Q53" i="5"/>
  <c r="Q80" i="5"/>
  <c r="Q49" i="5"/>
  <c r="Q81" i="5"/>
  <c r="Q50" i="5"/>
  <c r="P32" i="5"/>
  <c r="P68" i="5"/>
  <c r="P118" i="5"/>
  <c r="Q30" i="5"/>
  <c r="Q66" i="5"/>
  <c r="Q119" i="5"/>
  <c r="Q77" i="5"/>
  <c r="Q46" i="5"/>
  <c r="Q78" i="5"/>
  <c r="Q47" i="5"/>
  <c r="R111" i="5"/>
  <c r="Q116" i="5"/>
  <c r="Q74" i="5"/>
  <c r="Q43" i="5"/>
  <c r="Q75" i="5"/>
  <c r="Q44" i="5"/>
  <c r="P105" i="5"/>
  <c r="P124" i="5"/>
  <c r="R33" i="5"/>
  <c r="R51" i="5"/>
  <c r="R69" i="5"/>
  <c r="R82" i="5"/>
  <c r="Q36" i="5"/>
  <c r="Q72" i="5"/>
  <c r="Q109" i="5"/>
  <c r="Q113" i="5"/>
  <c r="Q40" i="5"/>
  <c r="Q41" i="5"/>
  <c r="P114" i="5"/>
  <c r="R110" i="5"/>
  <c r="Q110" i="5"/>
  <c r="Q37" i="5"/>
  <c r="Q105" i="5"/>
  <c r="Q38" i="5"/>
  <c r="P130" i="5"/>
  <c r="P88" i="5"/>
  <c r="R85" i="5"/>
  <c r="Q107" i="5"/>
  <c r="Q70" i="5"/>
  <c r="Q34" i="5"/>
  <c r="Q102" i="5"/>
  <c r="Q71" i="5"/>
  <c r="Q35" i="5"/>
  <c r="P126" i="5"/>
  <c r="Q98" i="5"/>
  <c r="Q67" i="5"/>
  <c r="Q31" i="5"/>
  <c r="Q99" i="5"/>
  <c r="Q68" i="5"/>
  <c r="Q32" i="5"/>
  <c r="Q95" i="5"/>
  <c r="Q64" i="5"/>
  <c r="Q28" i="5"/>
  <c r="Q96" i="5"/>
  <c r="Q65" i="5"/>
  <c r="Q29" i="5"/>
  <c r="Q92" i="5"/>
  <c r="Q61" i="5"/>
  <c r="Q25" i="5"/>
  <c r="Q93" i="5"/>
  <c r="Q62" i="5"/>
  <c r="Q26" i="5"/>
  <c r="D163" i="4" l="1"/>
  <c r="E140" i="4"/>
  <c r="E154" i="4"/>
  <c r="C154" i="4"/>
  <c r="E145" i="4"/>
  <c r="C145" i="4"/>
  <c r="C137" i="4"/>
  <c r="F166" i="4"/>
  <c r="D149" i="4"/>
  <c r="C166" i="4"/>
  <c r="D166" i="4"/>
  <c r="C153" i="4"/>
  <c r="G153" i="4" s="1"/>
  <c r="C148" i="4"/>
  <c r="D148" i="4"/>
  <c r="E159" i="4"/>
  <c r="D159" i="4"/>
  <c r="E162" i="4"/>
  <c r="E137" i="4"/>
  <c r="E147" i="4"/>
  <c r="D156" i="4"/>
  <c r="G156" i="4" s="1"/>
  <c r="C89" i="4"/>
  <c r="D145" i="4"/>
  <c r="E163" i="4"/>
  <c r="D158" i="4"/>
  <c r="C158" i="4"/>
  <c r="E156" i="4"/>
  <c r="C88" i="4"/>
  <c r="C90" i="4"/>
  <c r="D88" i="4"/>
  <c r="E90" i="4"/>
  <c r="E161" i="4"/>
  <c r="C66" i="4"/>
  <c r="C62" i="4"/>
  <c r="C65" i="4"/>
  <c r="D125" i="4"/>
  <c r="C61" i="4"/>
  <c r="C86" i="4"/>
  <c r="E109" i="4"/>
  <c r="E110" i="4"/>
  <c r="E89" i="4"/>
  <c r="E61" i="4"/>
  <c r="D63" i="4"/>
  <c r="D64" i="4"/>
  <c r="D66" i="4"/>
  <c r="C68" i="4"/>
  <c r="E69" i="4"/>
  <c r="E68" i="4"/>
  <c r="C125" i="4"/>
  <c r="C67" i="4"/>
  <c r="C110" i="4"/>
  <c r="D87" i="4"/>
  <c r="E108" i="4"/>
  <c r="D67" i="4"/>
  <c r="C69" i="4"/>
  <c r="E62" i="4"/>
  <c r="E67" i="4"/>
  <c r="D86" i="4"/>
  <c r="C109" i="4"/>
  <c r="E126" i="4"/>
  <c r="E87" i="4"/>
  <c r="E88" i="4"/>
  <c r="C108" i="4"/>
  <c r="D109" i="4"/>
  <c r="D65" i="4"/>
  <c r="C127" i="4"/>
  <c r="E91" i="4"/>
  <c r="C87" i="4"/>
  <c r="D126" i="4"/>
  <c r="E70" i="4"/>
  <c r="E127" i="4"/>
  <c r="E65" i="4"/>
  <c r="E86" i="4"/>
  <c r="D68" i="4"/>
  <c r="D89" i="4"/>
  <c r="E63" i="4"/>
  <c r="D62" i="4"/>
  <c r="D90" i="4"/>
  <c r="D127" i="4"/>
  <c r="E66" i="4"/>
  <c r="C63" i="4"/>
  <c r="D110" i="4"/>
  <c r="C157" i="4"/>
  <c r="C91" i="4"/>
  <c r="D69" i="4"/>
  <c r="D108" i="4"/>
  <c r="E64" i="4"/>
  <c r="E125" i="4"/>
  <c r="D61" i="4"/>
  <c r="D70" i="4"/>
  <c r="C64" i="4"/>
  <c r="C70" i="4"/>
  <c r="D91" i="4"/>
  <c r="C126" i="4"/>
  <c r="D165" i="4"/>
  <c r="F165" i="4"/>
  <c r="C165" i="4"/>
  <c r="D160" i="4"/>
  <c r="D144" i="4"/>
  <c r="C161" i="4"/>
  <c r="C164" i="4"/>
  <c r="C159" i="4"/>
  <c r="C140" i="4"/>
  <c r="D164" i="4"/>
  <c r="D157" i="4"/>
  <c r="E164" i="4"/>
  <c r="D155" i="4"/>
  <c r="C142" i="4"/>
  <c r="D138" i="4"/>
  <c r="E153" i="4"/>
  <c r="C160" i="4"/>
  <c r="D152" i="4"/>
  <c r="D137" i="4"/>
  <c r="D140" i="4"/>
  <c r="E158" i="4"/>
  <c r="C149" i="4"/>
  <c r="G149" i="4" s="1"/>
  <c r="E149" i="4"/>
  <c r="C155" i="4"/>
  <c r="E146" i="4"/>
  <c r="C162" i="4"/>
  <c r="G162" i="4" s="1"/>
  <c r="E143" i="4"/>
  <c r="C143" i="4"/>
  <c r="C152" i="4"/>
  <c r="C139" i="4"/>
  <c r="C141" i="4"/>
  <c r="E151" i="4"/>
  <c r="E165" i="4"/>
  <c r="D151" i="4"/>
  <c r="C147" i="4"/>
  <c r="E150" i="4"/>
  <c r="D147" i="4"/>
  <c r="E142" i="4"/>
  <c r="C146" i="4"/>
  <c r="D146" i="4"/>
  <c r="C163" i="4"/>
  <c r="G163" i="4" s="1"/>
  <c r="C138" i="4"/>
  <c r="E139" i="4"/>
  <c r="E160" i="4"/>
  <c r="E144" i="4"/>
  <c r="D142" i="4"/>
  <c r="E157" i="4"/>
  <c r="E152" i="4"/>
  <c r="E155" i="4"/>
  <c r="D161" i="4"/>
  <c r="D150" i="4"/>
  <c r="C151" i="4"/>
  <c r="C150" i="4"/>
  <c r="D143" i="4"/>
  <c r="D139" i="4"/>
  <c r="E138" i="4"/>
  <c r="E141" i="4"/>
  <c r="C144" i="4"/>
  <c r="D141" i="4"/>
  <c r="D154" i="4"/>
  <c r="G159" i="4" l="1"/>
  <c r="G148" i="4"/>
  <c r="G158" i="4"/>
  <c r="G161" i="4"/>
  <c r="G157" i="4"/>
  <c r="G140" i="4"/>
  <c r="G165" i="4"/>
  <c r="G160" i="4"/>
  <c r="G152" i="4"/>
  <c r="G151" i="4"/>
  <c r="G155" i="4"/>
  <c r="G164" i="4"/>
  <c r="G143" i="4"/>
  <c r="G138" i="4"/>
  <c r="G139" i="4"/>
  <c r="G150" i="4"/>
  <c r="G141" i="4"/>
  <c r="G154" i="4"/>
  <c r="G142" i="4"/>
  <c r="G147" i="4"/>
  <c r="G144" i="4"/>
  <c r="G146" i="4"/>
  <c r="G166" i="4"/>
  <c r="G145" i="4"/>
  <c r="F90" i="4"/>
  <c r="F61" i="4"/>
  <c r="F110" i="4"/>
  <c r="F65" i="4"/>
  <c r="F88" i="4"/>
  <c r="F62" i="4"/>
  <c r="F68" i="4"/>
  <c r="F127" i="4"/>
  <c r="F108" i="4"/>
  <c r="F64" i="4"/>
  <c r="F89" i="4"/>
  <c r="F70" i="4"/>
  <c r="F63" i="4"/>
  <c r="F69" i="4"/>
  <c r="F91" i="4"/>
  <c r="F109" i="4"/>
  <c r="F125" i="4"/>
  <c r="F66" i="4"/>
  <c r="F126" i="4"/>
  <c r="F67" i="4"/>
  <c r="F87" i="4"/>
  <c r="G137" i="4" l="1"/>
  <c r="A165" i="4" l="1"/>
  <c r="A144" i="4"/>
  <c r="A164" i="4"/>
  <c r="A154" i="4"/>
  <c r="A145" i="4"/>
  <c r="A151" i="4"/>
  <c r="A141" i="4"/>
  <c r="A138" i="4"/>
  <c r="A152" i="4"/>
  <c r="A159" i="4"/>
  <c r="A150" i="4"/>
  <c r="A156" i="4"/>
  <c r="A155" i="4"/>
  <c r="A146" i="4"/>
  <c r="A157" i="4"/>
  <c r="A137" i="4"/>
  <c r="A158" i="4"/>
  <c r="A143" i="4"/>
  <c r="A166" i="4"/>
  <c r="A149" i="4"/>
  <c r="A140" i="4"/>
  <c r="A162" i="4"/>
  <c r="A142" i="4"/>
  <c r="A139" i="4"/>
  <c r="A160" i="4"/>
  <c r="A153" i="4"/>
  <c r="A163" i="4"/>
  <c r="A161" i="4"/>
  <c r="A147" i="4"/>
  <c r="A148" i="4"/>
  <c r="E183" i="4" l="1"/>
  <c r="F186" i="4"/>
  <c r="C187" i="4"/>
  <c r="C191" i="4"/>
  <c r="B186" i="4"/>
  <c r="D188" i="4"/>
  <c r="F189" i="4"/>
  <c r="C186" i="4"/>
  <c r="C185" i="4"/>
  <c r="C192" i="4"/>
  <c r="B183" i="4"/>
  <c r="E185" i="4"/>
  <c r="D185" i="4"/>
  <c r="B188" i="4"/>
  <c r="C190" i="4"/>
  <c r="F187" i="4"/>
  <c r="E188" i="4"/>
  <c r="E184" i="4"/>
  <c r="E189" i="4"/>
  <c r="D184" i="4"/>
  <c r="C189" i="4"/>
  <c r="B185" i="4"/>
  <c r="B187" i="4"/>
  <c r="E187" i="4"/>
  <c r="B184" i="4"/>
  <c r="F183" i="4"/>
  <c r="D192" i="4"/>
  <c r="D183" i="4"/>
  <c r="C184" i="4"/>
  <c r="E191" i="4"/>
  <c r="B190" i="4"/>
  <c r="F192" i="4"/>
  <c r="F188" i="4"/>
  <c r="F190" i="4"/>
  <c r="B189" i="4"/>
  <c r="C188" i="4"/>
  <c r="B192" i="4"/>
  <c r="E190" i="4"/>
  <c r="E192" i="4"/>
  <c r="D191" i="4"/>
  <c r="F185" i="4"/>
  <c r="C183" i="4"/>
  <c r="B191" i="4"/>
  <c r="D190" i="4"/>
  <c r="D187" i="4"/>
  <c r="D186" i="4"/>
  <c r="F184" i="4"/>
  <c r="D189" i="4"/>
  <c r="F191" i="4"/>
  <c r="E186" i="4"/>
  <c r="F86" i="4" l="1"/>
</calcChain>
</file>

<file path=xl/comments1.xml><?xml version="1.0" encoding="utf-8"?>
<comments xmlns="http://schemas.openxmlformats.org/spreadsheetml/2006/main">
  <authors>
    <author>Author</author>
  </authors>
  <commentList>
    <comment ref="B15" authorId="0" shapeId="0">
      <text>
        <r>
          <rPr>
            <b/>
            <sz val="9"/>
            <color indexed="81"/>
            <rFont val="Tahoma"/>
            <family val="2"/>
          </rPr>
          <t xml:space="preserve">Response Type
</t>
        </r>
        <r>
          <rPr>
            <sz val="9"/>
            <color indexed="81"/>
            <rFont val="Tahoma"/>
            <family val="2"/>
          </rPr>
          <t>See Step 2, Collect Survey Data, for more details</t>
        </r>
        <r>
          <rPr>
            <b/>
            <sz val="9"/>
            <color indexed="81"/>
            <rFont val="Tahoma"/>
            <family val="2"/>
          </rPr>
          <t>.</t>
        </r>
      </text>
    </comment>
    <comment ref="C15" authorId="0" shapeId="0">
      <text>
        <r>
          <rPr>
            <b/>
            <sz val="9"/>
            <color indexed="81"/>
            <rFont val="Tahoma"/>
            <family val="2"/>
          </rPr>
          <t xml:space="preserve">Response Option Direction
</t>
        </r>
        <r>
          <rPr>
            <sz val="9"/>
            <color indexed="81"/>
            <rFont val="Tahoma"/>
            <family val="2"/>
          </rPr>
          <t>N-P = responses ordered from negative to positve.
P-N = responses ordered from positive to negative.</t>
        </r>
      </text>
    </comment>
    <comment ref="D15" authorId="0" shapeId="0">
      <text>
        <r>
          <rPr>
            <b/>
            <sz val="9"/>
            <color indexed="81"/>
            <rFont val="Tahoma"/>
            <family val="2"/>
          </rPr>
          <t xml:space="preserve">M-SCAIT Category
</t>
        </r>
        <r>
          <rPr>
            <sz val="9"/>
            <color indexed="81"/>
            <rFont val="Tahoma"/>
            <family val="2"/>
          </rPr>
          <t>See Appendix A in the User Handbook for a full list of M-SCAIT Categories.</t>
        </r>
      </text>
    </comment>
  </commentList>
</comments>
</file>

<file path=xl/sharedStrings.xml><?xml version="1.0" encoding="utf-8"?>
<sst xmlns="http://schemas.openxmlformats.org/spreadsheetml/2006/main" count="1320" uniqueCount="459">
  <si>
    <t>Category</t>
  </si>
  <si>
    <t>Communication</t>
  </si>
  <si>
    <t>Q1.1_1</t>
  </si>
  <si>
    <t>We are adequately informed about work-related issues.</t>
  </si>
  <si>
    <t>Q1.1_2</t>
  </si>
  <si>
    <t>Work issues are openly discussed between front-line (floor) employees and management (mid/upper).</t>
  </si>
  <si>
    <t>Q1.1_3</t>
  </si>
  <si>
    <t>Work issues are openly discussed between front-line (floor) employees and supervisors.</t>
  </si>
  <si>
    <t>Q1.1_4</t>
  </si>
  <si>
    <t>There is good communication across the different sections/work groups.</t>
  </si>
  <si>
    <t>Q1.1_5</t>
  </si>
  <si>
    <t>A good communication flow exists up and down the chain of command (or equivalent).</t>
  </si>
  <si>
    <t>Autonomy</t>
  </si>
  <si>
    <t>Q1.2_1</t>
  </si>
  <si>
    <t>We are encouraged to show initiative.</t>
  </si>
  <si>
    <t>Q1.2_2</t>
  </si>
  <si>
    <t>We are treated as responsible people.</t>
  </si>
  <si>
    <t>Q1.2_3</t>
  </si>
  <si>
    <t>We are trusted to do our work.</t>
  </si>
  <si>
    <t>Q1.2_4</t>
  </si>
  <si>
    <t>Training</t>
  </si>
  <si>
    <t>Q1.3_1</t>
  </si>
  <si>
    <t>Our training is effective in preparing us for the duties of our jobs.</t>
  </si>
  <si>
    <t>Q1.3_2</t>
  </si>
  <si>
    <t>Work related training is carried out at appropriate intervals.</t>
  </si>
  <si>
    <t>Q1.3_3</t>
  </si>
  <si>
    <t>Safety issues are given a high priority in training courses within our organization.</t>
  </si>
  <si>
    <t>Q1.3_4</t>
  </si>
  <si>
    <t>Safety is consistently emphasized during our training.</t>
  </si>
  <si>
    <t>Q1.3_5</t>
  </si>
  <si>
    <t>We understand the safety rules and policies.</t>
  </si>
  <si>
    <t>Q1.3_6</t>
  </si>
  <si>
    <t>We agree with the safety rules and policies.</t>
  </si>
  <si>
    <t>Supervision</t>
  </si>
  <si>
    <t>Q1.4_1</t>
  </si>
  <si>
    <t>We see our manager/upper manager on the floor often.</t>
  </si>
  <si>
    <t>Q1.4_2</t>
  </si>
  <si>
    <t>We know who our managers are.</t>
  </si>
  <si>
    <t>Q1.4_3</t>
  </si>
  <si>
    <t>Supervisors set clear goals and objectives for the team.</t>
  </si>
  <si>
    <t>Q1.4_4</t>
  </si>
  <si>
    <t>We trust our supervisors.</t>
  </si>
  <si>
    <t>Q1.4_5</t>
  </si>
  <si>
    <t>We consider our supervisor part of our team.</t>
  </si>
  <si>
    <t>Q1.4_6</t>
  </si>
  <si>
    <t>Supervisors devote sufficient effort to safety in the workplace.</t>
  </si>
  <si>
    <t>Q1.4_7</t>
  </si>
  <si>
    <t>Supervisors carefully listen to safety concerns.</t>
  </si>
  <si>
    <t>Q1.4_8</t>
  </si>
  <si>
    <t>Supervisors appropriately react to safety concerns.</t>
  </si>
  <si>
    <t>Q1.4_9</t>
  </si>
  <si>
    <t>Management Commitment</t>
  </si>
  <si>
    <t>Q1.5_1</t>
  </si>
  <si>
    <t>Management values safety.</t>
  </si>
  <si>
    <t>Q1.5_2</t>
  </si>
  <si>
    <t>We receive managerial support even if following safety rules affects operational activities.</t>
  </si>
  <si>
    <t>Q1.5_3</t>
  </si>
  <si>
    <t>Supervisor/Front-line management is committed to our safety objectives.</t>
  </si>
  <si>
    <t>Q1.5_4</t>
  </si>
  <si>
    <t>Middle management is committed to our safety objectives.</t>
  </si>
  <si>
    <t>Q1.5_5</t>
  </si>
  <si>
    <t>Senior management (Owner/CEO) is committed to our safety objectives.</t>
  </si>
  <si>
    <t>Q1.5_6</t>
  </si>
  <si>
    <t>Employee input is used to develop and improve safe work procedures.</t>
  </si>
  <si>
    <t>Just Culture</t>
  </si>
  <si>
    <t>Q2.1_1</t>
  </si>
  <si>
    <t>We seek to learn from honest mistakes rather than place blame.</t>
  </si>
  <si>
    <t>Q2.1_2</t>
  </si>
  <si>
    <t>We can report safety problems without fear of negative consequences.</t>
  </si>
  <si>
    <t>Q2.1_3</t>
  </si>
  <si>
    <t>We are confident that when we report our errors we will be treated fairly.</t>
  </si>
  <si>
    <t>Q2.1_4</t>
  </si>
  <si>
    <t>Corrective action for unsafe practices is appropriate.</t>
  </si>
  <si>
    <t>Q2.1_5</t>
  </si>
  <si>
    <t>Corrective action for unsafe practices is consistent.</t>
  </si>
  <si>
    <t>Q2.1_6</t>
  </si>
  <si>
    <t>Q2.1_7</t>
  </si>
  <si>
    <t>Q2.1_8</t>
  </si>
  <si>
    <t>People will speak up when someone is working unsafely.</t>
  </si>
  <si>
    <t>Equipment and Tools</t>
  </si>
  <si>
    <t>Q2.2_1</t>
  </si>
  <si>
    <t>Our work facilities are adequate for the safe performance of our duties.</t>
  </si>
  <si>
    <t>Q2.2_2</t>
  </si>
  <si>
    <t>There is sufficient personal protective clothing and equipment available for tasks to be carried out safely.</t>
  </si>
  <si>
    <t>Q2.2_3</t>
  </si>
  <si>
    <t>Necessary safety equipment is always accessible.</t>
  </si>
  <si>
    <t>Q2.2_4</t>
  </si>
  <si>
    <t>Available safety equipment is in good condition.</t>
  </si>
  <si>
    <t>Q2.2_5</t>
  </si>
  <si>
    <t>We have the equipment/tools that we need to do our job properly.</t>
  </si>
  <si>
    <t>Q2.2_6</t>
  </si>
  <si>
    <t>We have the parts/consumables that we need to do our job properly.</t>
  </si>
  <si>
    <t>Documentation</t>
  </si>
  <si>
    <t>Q3.1_1</t>
  </si>
  <si>
    <t>Technical manuals are easy to use.</t>
  </si>
  <si>
    <t>Q3.1_2</t>
  </si>
  <si>
    <t>Technical manuals are up-to-date.</t>
  </si>
  <si>
    <t>Q3.1_3</t>
  </si>
  <si>
    <t>Technical manuals are easy to access.</t>
  </si>
  <si>
    <t>Q3.1_4</t>
  </si>
  <si>
    <t>Technical manuals are easy to learn.</t>
  </si>
  <si>
    <t>Q3.1_5</t>
  </si>
  <si>
    <t>Updates to our technical manuals are handled in a timely manner.</t>
  </si>
  <si>
    <t>Q3.1_6</t>
  </si>
  <si>
    <t>Operating procedures are accurately described in our technical manuals.</t>
  </si>
  <si>
    <t>Q3.1_7</t>
  </si>
  <si>
    <t>Our electronic manuals have all the functions and capabilities we expect them to have.</t>
  </si>
  <si>
    <t>Q3.1_8</t>
  </si>
  <si>
    <t>Electronic devices are an effective way to present technical manuals.</t>
  </si>
  <si>
    <t>Q3.1_9</t>
  </si>
  <si>
    <t>Q3.1_10</t>
  </si>
  <si>
    <t>We have enough time to read all the documentation.</t>
  </si>
  <si>
    <t>Q3.3_1</t>
  </si>
  <si>
    <t>Q3.3_2</t>
  </si>
  <si>
    <t>Q3.3_3</t>
  </si>
  <si>
    <t>Report System</t>
  </si>
  <si>
    <t>Q4.4_1</t>
  </si>
  <si>
    <t>Easy to use.</t>
  </si>
  <si>
    <t>Q4.4_2</t>
  </si>
  <si>
    <t>Accessible to everyone.</t>
  </si>
  <si>
    <t>Q4.4_3</t>
  </si>
  <si>
    <t>Confidential.</t>
  </si>
  <si>
    <t>Q4.4_4</t>
  </si>
  <si>
    <t>Allowed to make reports while on the clock.</t>
  </si>
  <si>
    <t>Q4.4_5</t>
  </si>
  <si>
    <t>Everyone is included in our safety reporting and resolution system.</t>
  </si>
  <si>
    <t>Workplace Restraints</t>
  </si>
  <si>
    <t>Q5.1_1</t>
  </si>
  <si>
    <t>We are given enough notice of variations to schedules/duty rosters.</t>
  </si>
  <si>
    <t>Q5.1_2</t>
  </si>
  <si>
    <t>Q5.1_3</t>
  </si>
  <si>
    <t>Q5.1_4</t>
  </si>
  <si>
    <t>Q5.1_5</t>
  </si>
  <si>
    <t>Q5.1_6</t>
  </si>
  <si>
    <t>Unit Role Overload</t>
  </si>
  <si>
    <t>Q5.2_1</t>
  </si>
  <si>
    <t>Q5.2_2</t>
  </si>
  <si>
    <t>Q5.2_3</t>
  </si>
  <si>
    <t>Q5.2_4</t>
  </si>
  <si>
    <t>Q5.2_5</t>
  </si>
  <si>
    <t>Q5.2_6</t>
  </si>
  <si>
    <t>We have enough time to carry out our tasks properly.</t>
  </si>
  <si>
    <t>Q5.2_7</t>
  </si>
  <si>
    <t>Q5.3_1</t>
  </si>
  <si>
    <t>Q5.3_2</t>
  </si>
  <si>
    <t>Personal Role Overload</t>
  </si>
  <si>
    <t>Q5.4_1</t>
  </si>
  <si>
    <t>Q5.4_2</t>
  </si>
  <si>
    <t>Q5.4_3</t>
  </si>
  <si>
    <t>Q5.4_4</t>
  </si>
  <si>
    <t>Co-worker Concerns</t>
  </si>
  <si>
    <t>Q5.5_1</t>
  </si>
  <si>
    <t>Underperformance is dealt with effectively.</t>
  </si>
  <si>
    <t>Q5.5_2</t>
  </si>
  <si>
    <t>Q5.5_3</t>
  </si>
  <si>
    <t>Q6.1_1</t>
  </si>
  <si>
    <t>I always make the effort to report my own mistakes and incidents.</t>
  </si>
  <si>
    <t>Q6.1_2</t>
  </si>
  <si>
    <t>I encourage others to report safety hazards, their mistakes, and safety incidents.</t>
  </si>
  <si>
    <t>Q6.1_3</t>
  </si>
  <si>
    <t>Reporting safety hazards, mistakes, and incidents makes a difference to safety.</t>
  </si>
  <si>
    <t>Q6.1_4</t>
  </si>
  <si>
    <t>Employees who report safety hazards are given positive recognition by management.</t>
  </si>
  <si>
    <t>Q6.1_5</t>
  </si>
  <si>
    <t>Management encourages the reporting of safety hazards, mistakes, and safety incidents.</t>
  </si>
  <si>
    <t>Performance</t>
  </si>
  <si>
    <t>Q7.1_1</t>
  </si>
  <si>
    <t>We work efficiently.</t>
  </si>
  <si>
    <t>Q7.1_2</t>
  </si>
  <si>
    <t>Our work output is high.</t>
  </si>
  <si>
    <t>Q7.1_3</t>
  </si>
  <si>
    <t>We consistently meet our objectives.</t>
  </si>
  <si>
    <t>Q7.1_4</t>
  </si>
  <si>
    <t>We review our work processes for opportunities to improve.</t>
  </si>
  <si>
    <t>Q7.1_5</t>
  </si>
  <si>
    <t>Q7.1_6</t>
  </si>
  <si>
    <t>Errors (3 months)</t>
  </si>
  <si>
    <t>Q8.1_1</t>
  </si>
  <si>
    <t>Stress.</t>
  </si>
  <si>
    <t>Q8.1_2</t>
  </si>
  <si>
    <t>Distractions.</t>
  </si>
  <si>
    <t>Q8.1_3</t>
  </si>
  <si>
    <t>Tiredness.</t>
  </si>
  <si>
    <t>Q8.1_4</t>
  </si>
  <si>
    <t>Time pressure.</t>
  </si>
  <si>
    <t>Q8.1_5</t>
  </si>
  <si>
    <t>Apathy.</t>
  </si>
  <si>
    <t>Q8.1_6</t>
  </si>
  <si>
    <t>Complacency.</t>
  </si>
  <si>
    <t>Q8.1_7</t>
  </si>
  <si>
    <t>Too many things to do.</t>
  </si>
  <si>
    <t>Q8.1_8</t>
  </si>
  <si>
    <t>Lack of concentration.</t>
  </si>
  <si>
    <t>Q8.1_9</t>
  </si>
  <si>
    <t>Lack of knowledge.</t>
  </si>
  <si>
    <t>Q8.1_10</t>
  </si>
  <si>
    <t>Forgetfulness.</t>
  </si>
  <si>
    <t>Q8.1_11</t>
  </si>
  <si>
    <t>Poor teamwork.</t>
  </si>
  <si>
    <t>Q8.1_12</t>
  </si>
  <si>
    <t>Not having the right equipment/tools.</t>
  </si>
  <si>
    <t>Q8.1_13</t>
  </si>
  <si>
    <t>Not having the right parts/consumables.</t>
  </si>
  <si>
    <t>Q8.1_14</t>
  </si>
  <si>
    <t>Not having correct/current documentation.</t>
  </si>
  <si>
    <t>Q8.1_15</t>
  </si>
  <si>
    <t>Physical work environment (e.g., lighting, temperature, noise).</t>
  </si>
  <si>
    <t>Q8.2_1</t>
  </si>
  <si>
    <t>Failing to detect a fault when completing a visual inspection.</t>
  </si>
  <si>
    <t>Q8.2_2</t>
  </si>
  <si>
    <t>Misunderstanding how a particular aircraft system worked.</t>
  </si>
  <si>
    <t>Q8.2_3</t>
  </si>
  <si>
    <t>Resuming at the wrong place when returning to a task after an interruption.</t>
  </si>
  <si>
    <t>Q8.2_4</t>
  </si>
  <si>
    <t>Missing a step(s) in a maintenance task.</t>
  </si>
  <si>
    <t>Q8.2_5</t>
  </si>
  <si>
    <t>Installing a part the wrong way.</t>
  </si>
  <si>
    <t>Q8.2_6</t>
  </si>
  <si>
    <t>Fitting/applying an incorrect part or component into an aircraft.</t>
  </si>
  <si>
    <t>Q8.2_7</t>
  </si>
  <si>
    <t>Refitting an aircraft panel incorrectly after a task.</t>
  </si>
  <si>
    <t>Q8.3_1</t>
  </si>
  <si>
    <t>Forgetting to check that all steps in a procedure were completed.</t>
  </si>
  <si>
    <t>Q8.3_2</t>
  </si>
  <si>
    <t>Leaving a tool or some other items in the aircraft/system.</t>
  </si>
  <si>
    <t>Q8.3_3</t>
  </si>
  <si>
    <t>Finding a part left over after a job was completed.</t>
  </si>
  <si>
    <t>Q8.3_4</t>
  </si>
  <si>
    <t>Forgetting to sign off a task.</t>
  </si>
  <si>
    <t>Q8.3_5</t>
  </si>
  <si>
    <t>Q8.3_6</t>
  </si>
  <si>
    <t>Incorrectly entering the details of a component into the documentation.</t>
  </si>
  <si>
    <t>Q8.3_7</t>
  </si>
  <si>
    <t>Variance in model of aircraft we work on.</t>
  </si>
  <si>
    <t>Q8.3_8</t>
  </si>
  <si>
    <t>Changes in the assignment of aircraft that we work on.</t>
  </si>
  <si>
    <t>Compliance</t>
  </si>
  <si>
    <t>Q9.1_1</t>
  </si>
  <si>
    <t>Q9.1_2</t>
  </si>
  <si>
    <t>Q9.1_3</t>
  </si>
  <si>
    <t>Q9.1_4</t>
  </si>
  <si>
    <t>Q9.1_5</t>
  </si>
  <si>
    <t>Q9.1_6</t>
  </si>
  <si>
    <t>Q9.1_7</t>
  </si>
  <si>
    <t>Job Satisfaction and Morale</t>
  </si>
  <si>
    <t>Q10.1_1</t>
  </si>
  <si>
    <t>I am satisfied with my current job.</t>
  </si>
  <si>
    <t>Q10.1_2</t>
  </si>
  <si>
    <t>I like the type of work I do.</t>
  </si>
  <si>
    <t>Q10.1_3</t>
  </si>
  <si>
    <t>I find my job rewarding.</t>
  </si>
  <si>
    <t>Q10.1_4</t>
  </si>
  <si>
    <t>The morale in my unit/workplace is high.</t>
  </si>
  <si>
    <t>Q10.1_5</t>
  </si>
  <si>
    <t>I like my co-workers.</t>
  </si>
  <si>
    <t>Turnover Intentions</t>
  </si>
  <si>
    <t>Q10.2_1</t>
  </si>
  <si>
    <t>Q10.2_2</t>
  </si>
  <si>
    <t>Q11.1_1</t>
  </si>
  <si>
    <t>Been able to concentrate on what you are doing.</t>
  </si>
  <si>
    <t>Q11.1_2</t>
  </si>
  <si>
    <t>Q11.1_3</t>
  </si>
  <si>
    <t>Felt that you are playing a useful part in things.</t>
  </si>
  <si>
    <t>Q11.1_4</t>
  </si>
  <si>
    <t>Felt capable of making decisions about things.</t>
  </si>
  <si>
    <t>Q11.1_5</t>
  </si>
  <si>
    <t>Q11.1_6</t>
  </si>
  <si>
    <t>Q11.2_1</t>
  </si>
  <si>
    <t>Been able to enjoy your normal day-to-day activities.</t>
  </si>
  <si>
    <t>Q11.2_2</t>
  </si>
  <si>
    <t>Been able to face up to your problems.</t>
  </si>
  <si>
    <t>Q11.2_3</t>
  </si>
  <si>
    <t>Q11.2_4</t>
  </si>
  <si>
    <t>Q11.2_5</t>
  </si>
  <si>
    <t>Q11.2_6</t>
  </si>
  <si>
    <t>Felt happy.</t>
  </si>
  <si>
    <t>Strain and Fatigue</t>
  </si>
  <si>
    <t>Q12.2_2</t>
  </si>
  <si>
    <t>Our organization is aware of impact of fatigue on employee's performance.</t>
  </si>
  <si>
    <t>Q12.2_3</t>
  </si>
  <si>
    <t>Our organization attempts to mitigate employee's fatigue.</t>
  </si>
  <si>
    <t>Q12.2_4</t>
  </si>
  <si>
    <t>All maintenance employees have received fatigue awareness training provided by the organization.</t>
  </si>
  <si>
    <t>Q12.3_1</t>
  </si>
  <si>
    <t>Our organization assesses for extended duty shifts (+12 hours).</t>
  </si>
  <si>
    <t>Q12.3_2</t>
  </si>
  <si>
    <t>Our organization assesses for excessive consecutive days on duty (+7 days).</t>
  </si>
  <si>
    <t>Q12.3_3</t>
  </si>
  <si>
    <t>Q12.3_4</t>
  </si>
  <si>
    <t>Q12.3_5</t>
  </si>
  <si>
    <t>There are special considerations to address fatigue risk on the graveyard shift (early morning or night shift).</t>
  </si>
  <si>
    <t>Q12.3_6</t>
  </si>
  <si>
    <t>Workers can use sick leave to call in fatigued.</t>
  </si>
  <si>
    <t>Q12.3_7</t>
  </si>
  <si>
    <t>Management/Supervisors schedule to minimize fatigue.</t>
  </si>
  <si>
    <t>Q12.4_1</t>
  </si>
  <si>
    <t>Q12.4_2</t>
  </si>
  <si>
    <t>Q12.4_3</t>
  </si>
  <si>
    <t>Q12.4_4</t>
  </si>
  <si>
    <t>Q12.4_5</t>
  </si>
  <si>
    <t>Q12.4_6</t>
  </si>
  <si>
    <t>Bullying (3 months)</t>
  </si>
  <si>
    <t>Q13.1</t>
  </si>
  <si>
    <t>In the past three months, how often have you been subjected to workplace bullying?</t>
  </si>
  <si>
    <t>Q13.2_1</t>
  </si>
  <si>
    <t>Q13.2_2</t>
  </si>
  <si>
    <t>Q13.2_3</t>
  </si>
  <si>
    <t>Q13.2_4</t>
  </si>
  <si>
    <t>Q13.2_5</t>
  </si>
  <si>
    <t>Q13.2_6</t>
  </si>
  <si>
    <t>Q13.2_7</t>
  </si>
  <si>
    <t>Q13.2_8</t>
  </si>
  <si>
    <t>Q13.3_1</t>
  </si>
  <si>
    <t>Q13.3_2</t>
  </si>
  <si>
    <t>Q13.3_3</t>
  </si>
  <si>
    <t>Q13.3_4</t>
  </si>
  <si>
    <t>Q13.3_5</t>
  </si>
  <si>
    <t>Q13.3_6</t>
  </si>
  <si>
    <t>Q13.3_7</t>
  </si>
  <si>
    <t>Q13.3_8</t>
  </si>
  <si>
    <t>Q13.4_1</t>
  </si>
  <si>
    <t>Q13.4_2</t>
  </si>
  <si>
    <t>Q13.4_3</t>
  </si>
  <si>
    <t>Q13.4_4</t>
  </si>
  <si>
    <t>Q13.4_5</t>
  </si>
  <si>
    <t>Q13.4_6</t>
  </si>
  <si>
    <t>Q#</t>
  </si>
  <si>
    <t>Willingness to Report</t>
  </si>
  <si>
    <t>N-P</t>
  </si>
  <si>
    <t>P-N</t>
  </si>
  <si>
    <t>Direction</t>
  </si>
  <si>
    <t>Agreement</t>
  </si>
  <si>
    <t>We are micromanaged.</t>
  </si>
  <si>
    <t>There are too many sources of information that we need to consult in addition to our manuals.</t>
  </si>
  <si>
    <t>It is easy to get lost in our electronic manuals when following procedures that require access to multiple screens.</t>
  </si>
  <si>
    <t>We are concerned about loss of skills because of the lack of opportunity to practice.</t>
  </si>
  <si>
    <t>We spend more time on paperwork than our real jobs.</t>
  </si>
  <si>
    <t>Unimportant tasks or activities interfere with our real jobs.</t>
  </si>
  <si>
    <t>Conflicting job assignments are given (e.g., told to do flight control functional checks while avionics has power off changing boxes).</t>
  </si>
  <si>
    <t>We are interrupted part-way through tasks to perform other, more urgent tasks.</t>
  </si>
  <si>
    <t>We have trouble keeping up with our workload.</t>
  </si>
  <si>
    <t>We have to work overtime to get our work done.</t>
  </si>
  <si>
    <t>We feel pressure because of the critical nature of our work.</t>
  </si>
  <si>
    <t>Work requirements (e.g., absences or extended hours) put pressure on our personal lives.</t>
  </si>
  <si>
    <t>We are required to rush tasks to meet job requirements.</t>
  </si>
  <si>
    <t>We have insufficient staffing to achieve allocated tasks on time.</t>
  </si>
  <si>
    <t>There is pressure from management to quickly complete assigned tasks at the cost of safety.</t>
  </si>
  <si>
    <t>We cannot work safely and keep up with our work schedule.</t>
  </si>
  <si>
    <t>I am pressured to work long hours.</t>
  </si>
  <si>
    <t>I have unachievable deadlines.</t>
  </si>
  <si>
    <t>I have unrealistic time pressures.</t>
  </si>
  <si>
    <t>I have to neglect some tasks because I have too much to do.</t>
  </si>
  <si>
    <t>We have to cover for underperforming colleagues.</t>
  </si>
  <si>
    <t>I have taken risks, beyond those inherent in my job, in order to get a task done.</t>
  </si>
  <si>
    <t>I am prepared to overlook some rules in order to get the job done more quickly.</t>
  </si>
  <si>
    <t>Supervisors sometimes 'turn a blind eye' when rules are bent.</t>
  </si>
  <si>
    <t>People use undocumented and/or unauthorized workarounds to get the job done.</t>
  </si>
  <si>
    <t>People have intentionally not complied with an approved procedure or process to get the job done.</t>
  </si>
  <si>
    <t>Written procedures often do not reflect how the job is done.</t>
  </si>
  <si>
    <t>My workgroup uses locally developed processes to perform work tasks.</t>
  </si>
  <si>
    <t>I often think about quitting this organization.</t>
  </si>
  <si>
    <t>I intend to search for a position with another employer in the next year.</t>
  </si>
  <si>
    <t>Lost sleep over worry.</t>
  </si>
  <si>
    <t>Felt continually under strain.</t>
  </si>
  <si>
    <t>Felt you could not overcome your difficulties.</t>
  </si>
  <si>
    <t>Felt unhappy and/or depressed.</t>
  </si>
  <si>
    <t>Experienced a lack of confidence in yourself.</t>
  </si>
  <si>
    <t>Thought of yourself as worthless.</t>
  </si>
  <si>
    <t>Extended duty shifts (+12 hours) are common practice for our organization.</t>
  </si>
  <si>
    <t>Excessive consecutive days on duty (+7 days) are common practice for our organization.</t>
  </si>
  <si>
    <t>I work seven (7) consecutive duty days without 24 hours of rest.</t>
  </si>
  <si>
    <t>I feel stressed at work.</t>
  </si>
  <si>
    <t>I experience fatigue while on duty.</t>
  </si>
  <si>
    <t>Fatigue has affected my ability to perform the job effectively.</t>
  </si>
  <si>
    <t>I commit errors while on duty because of fatigue.</t>
  </si>
  <si>
    <t>Others in your work group exhibit fatigue while on duty.</t>
  </si>
  <si>
    <t>Someone withholding information which affects your performance.</t>
  </si>
  <si>
    <t>Being humiliated or ridiculed in connection with your work.</t>
  </si>
  <si>
    <t>Being ordered to do work below your level of competence.</t>
  </si>
  <si>
    <t>Having key areas of responsibility removed or replaced with more trivial or unpleasant tasks.</t>
  </si>
  <si>
    <t>Spreading of gossip and rumors about you.</t>
  </si>
  <si>
    <t>Being ignored, excluded or getting 'the cold shoulder'.</t>
  </si>
  <si>
    <t>Having insulting or offensive remarks made about your person (i.e., habits and background), your attitudes, or your private life.</t>
  </si>
  <si>
    <t>Being shouted at or being the target of spontaneous anger (or rage).</t>
  </si>
  <si>
    <t>Intimidating behavior, such as finger-pointing, invasion of personal space, shoving, blocking/barring the way.</t>
  </si>
  <si>
    <t>Hints or signals from others that you should quit your job.</t>
  </si>
  <si>
    <t>Repeated reminders of your error or mistakes.</t>
  </si>
  <si>
    <t>Being ignored or facing a hostile reaction when you approach others.</t>
  </si>
  <si>
    <t>Persistent criticism of your work and effort.</t>
  </si>
  <si>
    <t>Having your opinions and views ignored.</t>
  </si>
  <si>
    <t>Practical jokes carried out by people you don't get along with.</t>
  </si>
  <si>
    <t>Being given tasks with unreasonable or impossible targets or deadlines.</t>
  </si>
  <si>
    <t>Having unsubstantiated allegations made against you.</t>
  </si>
  <si>
    <t>Excessive monitoring of your work.</t>
  </si>
  <si>
    <t>Pressure not to claim something which by right you are entitled to (e.g., sick leave, holiday entitlement, travel expenses).</t>
  </si>
  <si>
    <t>Being the subject of excessive teasing and sarcasm.</t>
  </si>
  <si>
    <t>Being exposed to an unmanageable workload.</t>
  </si>
  <si>
    <t>Threats of violence or physical abuse or actual abuse.</t>
  </si>
  <si>
    <t>Frequency</t>
  </si>
  <si>
    <t>I report missing or unclear procedures.</t>
  </si>
  <si>
    <t>I am committed to following the procedures documented in the technical manual.</t>
  </si>
  <si>
    <t>Inexperienced staff are promoted/appointed too quickly into supervisory/management roles.</t>
  </si>
  <si>
    <t>Signing off a task without completely/thoroughly checking.</t>
  </si>
  <si>
    <t>N/A</t>
  </si>
  <si>
    <t>Management ensures the crew/team is prepared for assigned tasks.</t>
  </si>
  <si>
    <t>Corrective action for violations of safety procedures/rules is appropriate.</t>
  </si>
  <si>
    <t>Corrective action for violations of safety procedures/rules is consistent.</t>
  </si>
  <si>
    <t>It is acceptable to challenge the way things are done.</t>
  </si>
  <si>
    <t>There is a genuine focus on continuous improvement.</t>
  </si>
  <si>
    <t>Negative</t>
  </si>
  <si>
    <t>Moderate</t>
  </si>
  <si>
    <t>Positive</t>
  </si>
  <si>
    <t>Overall</t>
  </si>
  <si>
    <t>Safety Concerns</t>
  </si>
  <si>
    <t>Negative#</t>
  </si>
  <si>
    <t>Negative Sum</t>
  </si>
  <si>
    <t>Moderate Sum</t>
  </si>
  <si>
    <t>Positive Sum</t>
  </si>
  <si>
    <t>Moderate#</t>
  </si>
  <si>
    <t>Positive#</t>
  </si>
  <si>
    <t>Bullying Overall</t>
  </si>
  <si>
    <t>General Health</t>
  </si>
  <si>
    <t>Total#</t>
  </si>
  <si>
    <t>Up-to Sometimes</t>
  </si>
  <si>
    <t>All-Most of the time</t>
  </si>
  <si>
    <t>Frequently-Sometimes</t>
  </si>
  <si>
    <t>Rarely-Never</t>
  </si>
  <si>
    <t>Rank (Combined)</t>
  </si>
  <si>
    <t>Fatigue Risk Management</t>
  </si>
  <si>
    <t>Employee Outcomes</t>
  </si>
  <si>
    <t>Organizational Outcomes</t>
  </si>
  <si>
    <t>Contributing Factors (All)</t>
  </si>
  <si>
    <t>Contributing Factors (Top 10)</t>
  </si>
  <si>
    <t>Job Resources</t>
  </si>
  <si>
    <t>Job Demands</t>
  </si>
  <si>
    <t>Score</t>
  </si>
  <si>
    <t>Concatenate</t>
  </si>
  <si>
    <t>Response Type</t>
  </si>
  <si>
    <t>Disagree*</t>
  </si>
  <si>
    <t>Agree*</t>
  </si>
  <si>
    <t>Strongly Agree*</t>
  </si>
  <si>
    <t>Strongly Disagree*</t>
  </si>
  <si>
    <t>Slightly Disagree*</t>
  </si>
  <si>
    <t>Slightly Agree*</t>
  </si>
  <si>
    <t>Never*</t>
  </si>
  <si>
    <t>Rarely*</t>
  </si>
  <si>
    <t>Sometimes*</t>
  </si>
  <si>
    <t>Frequently*</t>
  </si>
  <si>
    <t>Most of the time*</t>
  </si>
  <si>
    <t>All of the time*</t>
  </si>
  <si>
    <t>Total#_Valid</t>
  </si>
  <si>
    <r>
      <t>Table of Response Options</t>
    </r>
    <r>
      <rPr>
        <sz val="11"/>
        <color theme="1"/>
        <rFont val="Calibri"/>
        <family val="2"/>
        <scheme val="minor"/>
      </rPr>
      <t xml:space="preserve"> (modification not recommended)</t>
    </r>
  </si>
  <si>
    <t>Check Survey Item</t>
  </si>
  <si>
    <t>Response Option</t>
  </si>
  <si>
    <t>Survey Item (exact wording as it will appear in your survey platform)</t>
  </si>
  <si>
    <t xml:space="preserve">M-SCAIT core </t>
  </si>
  <si>
    <t>Supplemental survey item</t>
  </si>
  <si>
    <t>Paste data headers (Survey Items) here. Paste respondent data starting below, one row per respondent.</t>
  </si>
  <si>
    <t>M-SCAIT Core/Supplemental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</si>
</sst>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b/>
      <sz val="11"/>
      <color rgb="FFFF0000"/>
      <name val="Calibri"/>
      <family val="2"/>
      <scheme val="minor"/>
    </font>
    <font>
      <sz val="11"/>
      <color rgb="FFC0000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2"/>
        <bgColor indexed="64"/>
      </patternFill>
    </fill>
    <fill>
      <patternFill patternType="solid">
        <fgColor theme="4" tint="0.59999389629810485"/>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24">
    <xf numFmtId="0" fontId="0" fillId="0" borderId="0" xfId="0"/>
    <xf numFmtId="0" fontId="0" fillId="0" borderId="0" xfId="0" applyAlignment="1"/>
    <xf numFmtId="0" fontId="2" fillId="2" borderId="0" xfId="1" applyFont="1"/>
    <xf numFmtId="0" fontId="0" fillId="0" borderId="0" xfId="0" applyFill="1"/>
    <xf numFmtId="22" fontId="0" fillId="0" borderId="0" xfId="0" applyNumberFormat="1"/>
    <xf numFmtId="164" fontId="0" fillId="0" borderId="0" xfId="0" applyNumberFormat="1"/>
    <xf numFmtId="2" fontId="0" fillId="0" borderId="0" xfId="0" applyNumberFormat="1"/>
    <xf numFmtId="1" fontId="0" fillId="0" borderId="0" xfId="0" applyNumberFormat="1"/>
    <xf numFmtId="0" fontId="4" fillId="0" borderId="0" xfId="0" applyFont="1"/>
    <xf numFmtId="0" fontId="1" fillId="2" borderId="0" xfId="1" applyFont="1"/>
    <xf numFmtId="0" fontId="0" fillId="4" borderId="0" xfId="0" applyFill="1" applyAlignment="1"/>
    <xf numFmtId="0" fontId="3" fillId="0" borderId="0" xfId="0" applyFont="1" applyAlignment="1"/>
    <xf numFmtId="0" fontId="3" fillId="0" borderId="0" xfId="0" applyFont="1"/>
    <xf numFmtId="0" fontId="4" fillId="0" borderId="0" xfId="0" applyFont="1" applyAlignment="1">
      <alignment horizontal="right"/>
    </xf>
    <xf numFmtId="0" fontId="3" fillId="4" borderId="0" xfId="1" applyFont="1" applyFill="1"/>
    <xf numFmtId="0" fontId="2" fillId="4" borderId="0" xfId="0" applyFont="1" applyFill="1" applyBorder="1"/>
    <xf numFmtId="0" fontId="0" fillId="0" borderId="1" xfId="0" applyBorder="1"/>
    <xf numFmtId="0" fontId="0" fillId="0" borderId="0" xfId="0" applyBorder="1"/>
    <xf numFmtId="0" fontId="0" fillId="3" borderId="0" xfId="0" applyFill="1" applyBorder="1"/>
    <xf numFmtId="0" fontId="0" fillId="3" borderId="2" xfId="0" applyFill="1" applyBorder="1"/>
    <xf numFmtId="0" fontId="4" fillId="0" borderId="0" xfId="0" applyFont="1" applyFill="1"/>
    <xf numFmtId="0" fontId="7" fillId="0" borderId="0" xfId="0" applyFont="1"/>
    <xf numFmtId="0" fontId="8" fillId="0" borderId="0" xfId="0" applyFont="1"/>
    <xf numFmtId="0" fontId="2" fillId="4" borderId="0" xfId="0" applyFont="1" applyFill="1" applyBorder="1" applyAlignment="1">
      <alignment horizontal="left"/>
    </xf>
  </cellXfs>
  <cellStyles count="2">
    <cellStyle name="40% - Accent1" xfId="1" builtinId="31"/>
    <cellStyle name="Normal" xfId="0" builtinId="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DD3CD"/>
      <color rgb="FF170E61"/>
      <color rgb="FF027C3B"/>
      <color rgb="FFDBBF8B"/>
      <color rgb="FFA4C1DA"/>
      <color rgb="FF02D6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713279759620848"/>
          <c:y val="7.3378804690503258E-2"/>
          <c:w val="0.67811874866691368"/>
          <c:h val="0.7983777884357024"/>
        </c:manualLayout>
      </c:layout>
      <c:barChart>
        <c:barDir val="bar"/>
        <c:grouping val="stacked"/>
        <c:varyColors val="0"/>
        <c:ser>
          <c:idx val="3"/>
          <c:order val="0"/>
          <c:tx>
            <c:strRef>
              <c:f>'Step 4. Review Your Results'!$C$85</c:f>
              <c:strCache>
                <c:ptCount val="1"/>
                <c:pt idx="0">
                  <c:v>Negative</c:v>
                </c:pt>
              </c:strCache>
            </c:strRef>
          </c:tx>
          <c:spPr>
            <a:solidFill>
              <a:srgbClr val="DBBF8B"/>
            </a:solidFill>
            <a:ln>
              <a:solidFill>
                <a:sysClr val="windowText" lastClr="000000"/>
              </a:solidFill>
            </a:ln>
            <a:effectLst/>
          </c:spPr>
          <c:invertIfNegative val="0"/>
          <c:cat>
            <c:strRef>
              <c:f>'Step 4. Review Your Results'!$B$86:$B$91</c:f>
              <c:strCache>
                <c:ptCount val="6"/>
                <c:pt idx="0">
                  <c:v>Workplace Restraints</c:v>
                </c:pt>
                <c:pt idx="1">
                  <c:v>Unit Role Overload</c:v>
                </c:pt>
                <c:pt idx="2">
                  <c:v>Safety Concerns</c:v>
                </c:pt>
                <c:pt idx="3">
                  <c:v>Personal Role Overload</c:v>
                </c:pt>
                <c:pt idx="4">
                  <c:v>Co-worker Concerns</c:v>
                </c:pt>
                <c:pt idx="5">
                  <c:v>Bullying Overall</c:v>
                </c:pt>
              </c:strCache>
            </c:strRef>
          </c:cat>
          <c:val>
            <c:numRef>
              <c:f>'Step 4. Review Your Results'!$C$86:$C$91</c:f>
              <c:numCache>
                <c:formatCode>0.00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B32F-4234-9BF3-0932BF30672C}"/>
            </c:ext>
          </c:extLst>
        </c:ser>
        <c:ser>
          <c:idx val="2"/>
          <c:order val="1"/>
          <c:tx>
            <c:strRef>
              <c:f>'Step 4. Review Your Results'!$D$85</c:f>
              <c:strCache>
                <c:ptCount val="1"/>
                <c:pt idx="0">
                  <c:v>Moderate</c:v>
                </c:pt>
              </c:strCache>
            </c:strRef>
          </c:tx>
          <c:spPr>
            <a:solidFill>
              <a:srgbClr val="027C3B"/>
            </a:solidFill>
            <a:ln>
              <a:solidFill>
                <a:sysClr val="windowText" lastClr="000000"/>
              </a:solidFill>
            </a:ln>
            <a:effectLst/>
          </c:spPr>
          <c:invertIfNegative val="0"/>
          <c:cat>
            <c:strRef>
              <c:f>'Step 4. Review Your Results'!$B$86:$B$91</c:f>
              <c:strCache>
                <c:ptCount val="6"/>
                <c:pt idx="0">
                  <c:v>Workplace Restraints</c:v>
                </c:pt>
                <c:pt idx="1">
                  <c:v>Unit Role Overload</c:v>
                </c:pt>
                <c:pt idx="2">
                  <c:v>Safety Concerns</c:v>
                </c:pt>
                <c:pt idx="3">
                  <c:v>Personal Role Overload</c:v>
                </c:pt>
                <c:pt idx="4">
                  <c:v>Co-worker Concerns</c:v>
                </c:pt>
                <c:pt idx="5">
                  <c:v>Bullying Overall</c:v>
                </c:pt>
              </c:strCache>
            </c:strRef>
          </c:cat>
          <c:val>
            <c:numRef>
              <c:f>'Step 4. Review Your Results'!$D$86:$D$91</c:f>
              <c:numCache>
                <c:formatCode>0.00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1-B32F-4234-9BF3-0932BF30672C}"/>
            </c:ext>
          </c:extLst>
        </c:ser>
        <c:ser>
          <c:idx val="5"/>
          <c:order val="2"/>
          <c:tx>
            <c:strRef>
              <c:f>'Step 4. Review Your Results'!$E$85</c:f>
              <c:strCache>
                <c:ptCount val="1"/>
                <c:pt idx="0">
                  <c:v>Positive</c:v>
                </c:pt>
              </c:strCache>
            </c:strRef>
          </c:tx>
          <c:spPr>
            <a:solidFill>
              <a:srgbClr val="170E61"/>
            </a:solidFill>
            <a:ln>
              <a:solidFill>
                <a:sysClr val="windowText" lastClr="000000"/>
              </a:solidFill>
            </a:ln>
            <a:effectLst/>
          </c:spPr>
          <c:invertIfNegative val="0"/>
          <c:cat>
            <c:strRef>
              <c:f>'Step 4. Review Your Results'!$B$86:$B$91</c:f>
              <c:strCache>
                <c:ptCount val="6"/>
                <c:pt idx="0">
                  <c:v>Workplace Restraints</c:v>
                </c:pt>
                <c:pt idx="1">
                  <c:v>Unit Role Overload</c:v>
                </c:pt>
                <c:pt idx="2">
                  <c:v>Safety Concerns</c:v>
                </c:pt>
                <c:pt idx="3">
                  <c:v>Personal Role Overload</c:v>
                </c:pt>
                <c:pt idx="4">
                  <c:v>Co-worker Concerns</c:v>
                </c:pt>
                <c:pt idx="5">
                  <c:v>Bullying Overall</c:v>
                </c:pt>
              </c:strCache>
            </c:strRef>
          </c:cat>
          <c:val>
            <c:numRef>
              <c:f>'Step 4. Review Your Results'!$E$86:$E$91</c:f>
              <c:numCache>
                <c:formatCode>0.00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2-B32F-4234-9BF3-0932BF30672C}"/>
            </c:ext>
          </c:extLst>
        </c:ser>
        <c:ser>
          <c:idx val="0"/>
          <c:order val="3"/>
          <c:tx>
            <c:strRef>
              <c:f>'Step 4. Review Your Results'!$F$85</c:f>
              <c:strCache>
                <c:ptCount val="1"/>
                <c:pt idx="0">
                  <c:v>Overall</c:v>
                </c:pt>
              </c:strCache>
            </c:strRef>
          </c:tx>
          <c:spPr>
            <a:noFill/>
            <a:ln>
              <a:noFill/>
            </a:ln>
            <a:effectLst/>
          </c:spPr>
          <c:invertIfNegative val="0"/>
          <c:dLbls>
            <c:dLbl>
              <c:idx val="0"/>
              <c:tx>
                <c:rich>
                  <a:bodyPr/>
                  <a:lstStyle/>
                  <a:p>
                    <a:fld id="{5DBC3A0B-F2EB-411B-B139-427F956D240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32F-4234-9BF3-0932BF30672C}"/>
                </c:ext>
              </c:extLst>
            </c:dLbl>
            <c:dLbl>
              <c:idx val="1"/>
              <c:tx>
                <c:rich>
                  <a:bodyPr/>
                  <a:lstStyle/>
                  <a:p>
                    <a:fld id="{DD36FC96-F9D9-4511-9C3E-1D017B58D14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32F-4234-9BF3-0932BF30672C}"/>
                </c:ext>
              </c:extLst>
            </c:dLbl>
            <c:dLbl>
              <c:idx val="2"/>
              <c:tx>
                <c:rich>
                  <a:bodyPr/>
                  <a:lstStyle/>
                  <a:p>
                    <a:fld id="{5AB13966-E849-401A-A235-6B7F61D04A4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32F-4234-9BF3-0932BF30672C}"/>
                </c:ext>
              </c:extLst>
            </c:dLbl>
            <c:dLbl>
              <c:idx val="3"/>
              <c:tx>
                <c:rich>
                  <a:bodyPr/>
                  <a:lstStyle/>
                  <a:p>
                    <a:fld id="{80F9CEAA-F0E2-40DC-9033-705275F9A4F6}"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32F-4234-9BF3-0932BF30672C}"/>
                </c:ext>
              </c:extLst>
            </c:dLbl>
            <c:dLbl>
              <c:idx val="4"/>
              <c:tx>
                <c:rich>
                  <a:bodyPr/>
                  <a:lstStyle/>
                  <a:p>
                    <a:fld id="{79301715-A0C9-4FEE-8473-DF1EC26BEA8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32F-4234-9BF3-0932BF30672C}"/>
                </c:ext>
              </c:extLst>
            </c:dLbl>
            <c:dLbl>
              <c:idx val="5"/>
              <c:tx>
                <c:rich>
                  <a:bodyPr/>
                  <a:lstStyle/>
                  <a:p>
                    <a:fld id="{F7A930CD-A659-456D-B725-B0B44950D75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32F-4234-9BF3-0932BF30672C}"/>
                </c:ext>
              </c:extLst>
            </c:dLbl>
            <c:numFmt formatCode="#,##0.00" sourceLinked="0"/>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'Step 4. Review Your Results'!$B$86:$B$91</c:f>
              <c:strCache>
                <c:ptCount val="6"/>
                <c:pt idx="0">
                  <c:v>Workplace Restraints</c:v>
                </c:pt>
                <c:pt idx="1">
                  <c:v>Unit Role Overload</c:v>
                </c:pt>
                <c:pt idx="2">
                  <c:v>Safety Concerns</c:v>
                </c:pt>
                <c:pt idx="3">
                  <c:v>Personal Role Overload</c:v>
                </c:pt>
                <c:pt idx="4">
                  <c:v>Co-worker Concerns</c:v>
                </c:pt>
                <c:pt idx="5">
                  <c:v>Bullying Overall</c:v>
                </c:pt>
              </c:strCache>
            </c:strRef>
          </c:cat>
          <c:val>
            <c:numRef>
              <c:f>'Step 4. Review Your Results'!$F$86:$F$91</c:f>
              <c:numCache>
                <c:formatCode>0.00</c:formatCode>
                <c:ptCount val="6"/>
                <c:pt idx="0">
                  <c:v>#N/A</c:v>
                </c:pt>
                <c:pt idx="1">
                  <c:v>#N/A</c:v>
                </c:pt>
                <c:pt idx="2">
                  <c:v>#N/A</c:v>
                </c:pt>
                <c:pt idx="3">
                  <c:v>#N/A</c:v>
                </c:pt>
                <c:pt idx="4">
                  <c:v>#N/A</c:v>
                </c:pt>
                <c:pt idx="5">
                  <c:v>#N/A</c:v>
                </c:pt>
              </c:numCache>
            </c:numRef>
          </c:val>
          <c:extLst xmlns:c15="http://schemas.microsoft.com/office/drawing/2012/chart">
            <c:ext xmlns:c15="http://schemas.microsoft.com/office/drawing/2012/chart" uri="{02D57815-91ED-43cb-92C2-25804820EDAC}">
              <c15:datalabelsRange>
                <c15:f>'Step 4. Review Your Results'!$F$86:$F$91</c15:f>
                <c15:dlblRangeCache>
                  <c:ptCount val="6"/>
                  <c:pt idx="0">
                    <c:v>#N/A</c:v>
                  </c:pt>
                  <c:pt idx="1">
                    <c:v>#N/A</c:v>
                  </c:pt>
                  <c:pt idx="2">
                    <c:v>#N/A</c:v>
                  </c:pt>
                  <c:pt idx="3">
                    <c:v>#N/A</c:v>
                  </c:pt>
                  <c:pt idx="4">
                    <c:v>#N/A</c:v>
                  </c:pt>
                  <c:pt idx="5">
                    <c:v>#N/A</c:v>
                  </c:pt>
                </c15:dlblRangeCache>
              </c15:datalabelsRange>
            </c:ext>
            <c:ext xmlns:c16="http://schemas.microsoft.com/office/drawing/2014/chart" uri="{C3380CC4-5D6E-409C-BE32-E72D297353CC}">
              <c16:uniqueId val="{00000003-B32F-4234-9BF3-0932BF30672C}"/>
            </c:ext>
          </c:extLst>
        </c:ser>
        <c:dLbls>
          <c:showLegendKey val="0"/>
          <c:showVal val="0"/>
          <c:showCatName val="0"/>
          <c:showSerName val="0"/>
          <c:showPercent val="0"/>
          <c:showBubbleSize val="0"/>
        </c:dLbls>
        <c:gapWidth val="80"/>
        <c:overlap val="100"/>
        <c:axId val="-1589137152"/>
        <c:axId val="-1558389456"/>
        <c:extLst/>
      </c:barChart>
      <c:catAx>
        <c:axId val="-1589137152"/>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1558389456"/>
        <c:crossesAt val="0"/>
        <c:auto val="1"/>
        <c:lblAlgn val="ctr"/>
        <c:lblOffset val="100"/>
        <c:noMultiLvlLbl val="0"/>
      </c:catAx>
      <c:valAx>
        <c:axId val="-1558389456"/>
        <c:scaling>
          <c:orientation val="minMax"/>
          <c:max val="10"/>
          <c:min val="0"/>
        </c:scaling>
        <c:delete val="0"/>
        <c:axPos val="b"/>
        <c:majorGridlines>
          <c:spPr>
            <a:ln w="9525" cap="flat" cmpd="sng" algn="ctr">
              <a:solidFill>
                <a:schemeClr val="tx1">
                  <a:lumMod val="65000"/>
                  <a:lumOff val="35000"/>
                </a:schemeClr>
              </a:solidFill>
              <a:round/>
            </a:ln>
            <a:effectLst/>
          </c:spPr>
        </c:majorGridlines>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137152"/>
        <c:crosses val="max"/>
        <c:crossBetween val="between"/>
        <c:majorUnit val="1"/>
      </c:valAx>
      <c:spPr>
        <a:noFill/>
        <a:ln>
          <a:solidFill>
            <a:sysClr val="windowText" lastClr="000000"/>
          </a:solidFill>
        </a:ln>
        <a:effectLst/>
      </c:spPr>
    </c:plotArea>
    <c:legend>
      <c:legendPos val="t"/>
      <c:legendEntry>
        <c:idx val="3"/>
        <c:delete val="1"/>
      </c:legendEntry>
      <c:layout>
        <c:manualLayout>
          <c:xMode val="edge"/>
          <c:yMode val="edge"/>
          <c:x val="0.72571151225129782"/>
          <c:y val="6.1770055249882826E-4"/>
          <c:w val="0.24919041124236599"/>
          <c:h val="6.604726178503299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713279759620848"/>
          <c:y val="7.3378804690503258E-2"/>
          <c:w val="0.67811874866691368"/>
          <c:h val="0.7983777884357024"/>
        </c:manualLayout>
      </c:layout>
      <c:barChart>
        <c:barDir val="bar"/>
        <c:grouping val="stacked"/>
        <c:varyColors val="0"/>
        <c:ser>
          <c:idx val="3"/>
          <c:order val="0"/>
          <c:tx>
            <c:strRef>
              <c:f>'Step 4. Review Your Results'!$C$60</c:f>
              <c:strCache>
                <c:ptCount val="1"/>
                <c:pt idx="0">
                  <c:v>Negative</c:v>
                </c:pt>
              </c:strCache>
            </c:strRef>
          </c:tx>
          <c:spPr>
            <a:solidFill>
              <a:srgbClr val="DBBF8B"/>
            </a:solidFill>
            <a:ln>
              <a:solidFill>
                <a:sysClr val="windowText" lastClr="000000"/>
              </a:solidFill>
            </a:ln>
            <a:effectLst/>
          </c:spPr>
          <c:invertIfNegative val="0"/>
          <c:cat>
            <c:strRef>
              <c:f>'Step 4. Review Your Results'!$B$61:$B$70</c:f>
              <c:strCache>
                <c:ptCount val="10"/>
                <c:pt idx="0">
                  <c:v>Communication</c:v>
                </c:pt>
                <c:pt idx="1">
                  <c:v>Autonomy</c:v>
                </c:pt>
                <c:pt idx="2">
                  <c:v>Training</c:v>
                </c:pt>
                <c:pt idx="3">
                  <c:v>Supervision</c:v>
                </c:pt>
                <c:pt idx="4">
                  <c:v>Management Commitment</c:v>
                </c:pt>
                <c:pt idx="5">
                  <c:v>Just Culture</c:v>
                </c:pt>
                <c:pt idx="6">
                  <c:v>Equipment and Tools</c:v>
                </c:pt>
                <c:pt idx="7">
                  <c:v>Documentation</c:v>
                </c:pt>
                <c:pt idx="8">
                  <c:v>Report System</c:v>
                </c:pt>
                <c:pt idx="9">
                  <c:v>Fatigue Risk Management</c:v>
                </c:pt>
              </c:strCache>
            </c:strRef>
          </c:cat>
          <c:val>
            <c:numRef>
              <c:f>'Step 4. Review Your Results'!$C$61:$C$70</c:f>
              <c:numCache>
                <c:formatCode>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0-A22D-45F5-8006-EC4EA77AD27D}"/>
            </c:ext>
          </c:extLst>
        </c:ser>
        <c:ser>
          <c:idx val="2"/>
          <c:order val="1"/>
          <c:tx>
            <c:strRef>
              <c:f>'Step 4. Review Your Results'!$D$60</c:f>
              <c:strCache>
                <c:ptCount val="1"/>
                <c:pt idx="0">
                  <c:v>Moderate</c:v>
                </c:pt>
              </c:strCache>
            </c:strRef>
          </c:tx>
          <c:spPr>
            <a:solidFill>
              <a:srgbClr val="027C3B"/>
            </a:solidFill>
            <a:ln>
              <a:solidFill>
                <a:sysClr val="windowText" lastClr="000000"/>
              </a:solidFill>
            </a:ln>
            <a:effectLst/>
          </c:spPr>
          <c:invertIfNegative val="0"/>
          <c:cat>
            <c:strRef>
              <c:f>'Step 4. Review Your Results'!$B$61:$B$70</c:f>
              <c:strCache>
                <c:ptCount val="10"/>
                <c:pt idx="0">
                  <c:v>Communication</c:v>
                </c:pt>
                <c:pt idx="1">
                  <c:v>Autonomy</c:v>
                </c:pt>
                <c:pt idx="2">
                  <c:v>Training</c:v>
                </c:pt>
                <c:pt idx="3">
                  <c:v>Supervision</c:v>
                </c:pt>
                <c:pt idx="4">
                  <c:v>Management Commitment</c:v>
                </c:pt>
                <c:pt idx="5">
                  <c:v>Just Culture</c:v>
                </c:pt>
                <c:pt idx="6">
                  <c:v>Equipment and Tools</c:v>
                </c:pt>
                <c:pt idx="7">
                  <c:v>Documentation</c:v>
                </c:pt>
                <c:pt idx="8">
                  <c:v>Report System</c:v>
                </c:pt>
                <c:pt idx="9">
                  <c:v>Fatigue Risk Management</c:v>
                </c:pt>
              </c:strCache>
            </c:strRef>
          </c:cat>
          <c:val>
            <c:numRef>
              <c:f>'Step 4. Review Your Results'!$D$61:$D$70</c:f>
              <c:numCache>
                <c:formatCode>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1-A22D-45F5-8006-EC4EA77AD27D}"/>
            </c:ext>
          </c:extLst>
        </c:ser>
        <c:ser>
          <c:idx val="5"/>
          <c:order val="2"/>
          <c:tx>
            <c:strRef>
              <c:f>'Step 4. Review Your Results'!$E$60</c:f>
              <c:strCache>
                <c:ptCount val="1"/>
                <c:pt idx="0">
                  <c:v>Positive</c:v>
                </c:pt>
              </c:strCache>
            </c:strRef>
          </c:tx>
          <c:spPr>
            <a:solidFill>
              <a:srgbClr val="170E61"/>
            </a:solidFill>
            <a:ln>
              <a:solidFill>
                <a:sysClr val="windowText" lastClr="000000"/>
              </a:solidFill>
            </a:ln>
            <a:effectLst/>
          </c:spPr>
          <c:invertIfNegative val="0"/>
          <c:cat>
            <c:strRef>
              <c:f>'Step 4. Review Your Results'!$B$61:$B$70</c:f>
              <c:strCache>
                <c:ptCount val="10"/>
                <c:pt idx="0">
                  <c:v>Communication</c:v>
                </c:pt>
                <c:pt idx="1">
                  <c:v>Autonomy</c:v>
                </c:pt>
                <c:pt idx="2">
                  <c:v>Training</c:v>
                </c:pt>
                <c:pt idx="3">
                  <c:v>Supervision</c:v>
                </c:pt>
                <c:pt idx="4">
                  <c:v>Management Commitment</c:v>
                </c:pt>
                <c:pt idx="5">
                  <c:v>Just Culture</c:v>
                </c:pt>
                <c:pt idx="6">
                  <c:v>Equipment and Tools</c:v>
                </c:pt>
                <c:pt idx="7">
                  <c:v>Documentation</c:v>
                </c:pt>
                <c:pt idx="8">
                  <c:v>Report System</c:v>
                </c:pt>
                <c:pt idx="9">
                  <c:v>Fatigue Risk Management</c:v>
                </c:pt>
              </c:strCache>
            </c:strRef>
          </c:cat>
          <c:val>
            <c:numRef>
              <c:f>'Step 4. Review Your Results'!$E$61:$E$70</c:f>
              <c:numCache>
                <c:formatCode>0.00</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2-A22D-45F5-8006-EC4EA77AD27D}"/>
            </c:ext>
          </c:extLst>
        </c:ser>
        <c:ser>
          <c:idx val="0"/>
          <c:order val="3"/>
          <c:tx>
            <c:v>Overall</c:v>
          </c:tx>
          <c:spPr>
            <a:noFill/>
            <a:ln>
              <a:noFill/>
            </a:ln>
            <a:effectLst/>
          </c:spPr>
          <c:invertIfNegative val="0"/>
          <c:dLbls>
            <c:dLbl>
              <c:idx val="0"/>
              <c:layout/>
              <c:tx>
                <c:rich>
                  <a:bodyPr/>
                  <a:lstStyle/>
                  <a:p>
                    <a:fld id="{6A87E3F3-D35B-4722-B05C-9A95A6B8F84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A22D-45F5-8006-EC4EA77AD27D}"/>
                </c:ext>
              </c:extLst>
            </c:dLbl>
            <c:dLbl>
              <c:idx val="1"/>
              <c:layout/>
              <c:tx>
                <c:rich>
                  <a:bodyPr/>
                  <a:lstStyle/>
                  <a:p>
                    <a:fld id="{E1631D70-CCDA-47C3-B01C-B1AA12BCF8D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A22D-45F5-8006-EC4EA77AD27D}"/>
                </c:ext>
              </c:extLst>
            </c:dLbl>
            <c:dLbl>
              <c:idx val="2"/>
              <c:layout/>
              <c:tx>
                <c:rich>
                  <a:bodyPr/>
                  <a:lstStyle/>
                  <a:p>
                    <a:fld id="{B25C512B-A50F-4262-BCCC-CEC96559172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A22D-45F5-8006-EC4EA77AD27D}"/>
                </c:ext>
              </c:extLst>
            </c:dLbl>
            <c:dLbl>
              <c:idx val="3"/>
              <c:layout/>
              <c:tx>
                <c:rich>
                  <a:bodyPr/>
                  <a:lstStyle/>
                  <a:p>
                    <a:fld id="{5B101926-D1AB-444C-B2DA-13CE2DEAD86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A22D-45F5-8006-EC4EA77AD27D}"/>
                </c:ext>
              </c:extLst>
            </c:dLbl>
            <c:dLbl>
              <c:idx val="4"/>
              <c:layout/>
              <c:tx>
                <c:rich>
                  <a:bodyPr/>
                  <a:lstStyle/>
                  <a:p>
                    <a:fld id="{EA853114-5CAF-4A53-BCCC-D6E82CD2408F}"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A22D-45F5-8006-EC4EA77AD27D}"/>
                </c:ext>
              </c:extLst>
            </c:dLbl>
            <c:dLbl>
              <c:idx val="5"/>
              <c:layout/>
              <c:tx>
                <c:rich>
                  <a:bodyPr/>
                  <a:lstStyle/>
                  <a:p>
                    <a:fld id="{0E9F556A-0A2D-4EF7-985E-DE1ACC484BF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A22D-45F5-8006-EC4EA77AD27D}"/>
                </c:ext>
              </c:extLst>
            </c:dLbl>
            <c:dLbl>
              <c:idx val="6"/>
              <c:layout/>
              <c:tx>
                <c:rich>
                  <a:bodyPr/>
                  <a:lstStyle/>
                  <a:p>
                    <a:fld id="{D74435DE-CF93-42DC-8D35-61B57E5B012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A22D-45F5-8006-EC4EA77AD27D}"/>
                </c:ext>
              </c:extLst>
            </c:dLbl>
            <c:dLbl>
              <c:idx val="7"/>
              <c:layout/>
              <c:tx>
                <c:rich>
                  <a:bodyPr/>
                  <a:lstStyle/>
                  <a:p>
                    <a:fld id="{DE455F0B-4BBD-4E3F-82A5-B274882FF41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A22D-45F5-8006-EC4EA77AD27D}"/>
                </c:ext>
              </c:extLst>
            </c:dLbl>
            <c:dLbl>
              <c:idx val="8"/>
              <c:layout/>
              <c:tx>
                <c:rich>
                  <a:bodyPr/>
                  <a:lstStyle/>
                  <a:p>
                    <a:fld id="{26668A6E-41B1-4DEB-8301-8CDEFA8A2F7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A22D-45F5-8006-EC4EA77AD27D}"/>
                </c:ext>
              </c:extLst>
            </c:dLbl>
            <c:dLbl>
              <c:idx val="9"/>
              <c:layout/>
              <c:tx>
                <c:rich>
                  <a:bodyPr/>
                  <a:lstStyle/>
                  <a:p>
                    <a:fld id="{0D6FA822-5FAE-4C17-B286-B4EB0E184C9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A22D-45F5-8006-EC4EA77AD27D}"/>
                </c:ext>
              </c:extLst>
            </c:dLbl>
            <c:numFmt formatCode="#,##0.00" sourceLinked="0"/>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'Step 4. Review Your Results'!$B$61:$B$70</c:f>
              <c:strCache>
                <c:ptCount val="10"/>
                <c:pt idx="0">
                  <c:v>Communication</c:v>
                </c:pt>
                <c:pt idx="1">
                  <c:v>Autonomy</c:v>
                </c:pt>
                <c:pt idx="2">
                  <c:v>Training</c:v>
                </c:pt>
                <c:pt idx="3">
                  <c:v>Supervision</c:v>
                </c:pt>
                <c:pt idx="4">
                  <c:v>Management Commitment</c:v>
                </c:pt>
                <c:pt idx="5">
                  <c:v>Just Culture</c:v>
                </c:pt>
                <c:pt idx="6">
                  <c:v>Equipment and Tools</c:v>
                </c:pt>
                <c:pt idx="7">
                  <c:v>Documentation</c:v>
                </c:pt>
                <c:pt idx="8">
                  <c:v>Report System</c:v>
                </c:pt>
                <c:pt idx="9">
                  <c:v>Fatigue Risk Management</c:v>
                </c:pt>
              </c:strCache>
            </c:strRef>
          </c:cat>
          <c:val>
            <c:numLit>
              <c:formatCode>General</c:formatCode>
              <c:ptCount val="10"/>
              <c:pt idx="0">
                <c:v>6.2677824267782398</c:v>
              </c:pt>
              <c:pt idx="1">
                <c:v>6.9242819843341996</c:v>
              </c:pt>
              <c:pt idx="2">
                <c:v>7.1215277777777803</c:v>
              </c:pt>
              <c:pt idx="3">
                <c:v>7.15116279069768</c:v>
              </c:pt>
              <c:pt idx="4">
                <c:v>7.4808362369337997</c:v>
              </c:pt>
              <c:pt idx="5">
                <c:v>6.8515111695137998</c:v>
              </c:pt>
              <c:pt idx="6">
                <c:v>6.29565217391304</c:v>
              </c:pt>
              <c:pt idx="7">
                <c:v>7.5763747454175201</c:v>
              </c:pt>
              <c:pt idx="8">
                <c:v>7.53518123667377</c:v>
              </c:pt>
              <c:pt idx="9">
                <c:v>5.7667000000000002</c:v>
              </c:pt>
            </c:numLit>
          </c:val>
          <c:extLst xmlns:c15="http://schemas.microsoft.com/office/drawing/2012/chart">
            <c:ext xmlns:c15="http://schemas.microsoft.com/office/drawing/2012/chart" uri="{02D57815-91ED-43cb-92C2-25804820EDAC}">
              <c15:datalabelsRange>
                <c15:f>'Step 4. Review Your Results'!$F$61:$F$70</c15:f>
                <c15:dlblRangeCache>
                  <c:ptCount val="10"/>
                  <c:pt idx="0">
                    <c:v>#N/A</c:v>
                  </c:pt>
                  <c:pt idx="1">
                    <c:v>#N/A</c:v>
                  </c:pt>
                  <c:pt idx="2">
                    <c:v>#N/A</c:v>
                  </c:pt>
                  <c:pt idx="3">
                    <c:v>#N/A</c:v>
                  </c:pt>
                  <c:pt idx="4">
                    <c:v>#N/A</c:v>
                  </c:pt>
                  <c:pt idx="5">
                    <c:v>#N/A</c:v>
                  </c:pt>
                  <c:pt idx="6">
                    <c:v>#N/A</c:v>
                  </c:pt>
                  <c:pt idx="7">
                    <c:v>#N/A</c:v>
                  </c:pt>
                  <c:pt idx="8">
                    <c:v>#N/A</c:v>
                  </c:pt>
                  <c:pt idx="9">
                    <c:v>#N/A</c:v>
                  </c:pt>
                </c15:dlblRangeCache>
              </c15:datalabelsRange>
            </c:ext>
            <c:ext xmlns:c16="http://schemas.microsoft.com/office/drawing/2014/chart" uri="{C3380CC4-5D6E-409C-BE32-E72D297353CC}">
              <c16:uniqueId val="{0000000D-A22D-45F5-8006-EC4EA77AD27D}"/>
            </c:ext>
          </c:extLst>
        </c:ser>
        <c:dLbls>
          <c:showLegendKey val="0"/>
          <c:showVal val="0"/>
          <c:showCatName val="0"/>
          <c:showSerName val="0"/>
          <c:showPercent val="0"/>
          <c:showBubbleSize val="0"/>
        </c:dLbls>
        <c:gapWidth val="80"/>
        <c:overlap val="100"/>
        <c:axId val="-1589137152"/>
        <c:axId val="-1558389456"/>
        <c:extLst/>
      </c:barChart>
      <c:catAx>
        <c:axId val="-1589137152"/>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1558389456"/>
        <c:crossesAt val="0"/>
        <c:auto val="1"/>
        <c:lblAlgn val="ctr"/>
        <c:lblOffset val="100"/>
        <c:noMultiLvlLbl val="0"/>
      </c:catAx>
      <c:valAx>
        <c:axId val="-1558389456"/>
        <c:scaling>
          <c:orientation val="minMax"/>
          <c:max val="10"/>
          <c:min val="0"/>
        </c:scaling>
        <c:delete val="0"/>
        <c:axPos val="b"/>
        <c:majorGridlines>
          <c:spPr>
            <a:ln w="9525" cap="flat" cmpd="sng" algn="ctr">
              <a:solidFill>
                <a:schemeClr val="tx1">
                  <a:lumMod val="65000"/>
                  <a:lumOff val="35000"/>
                </a:schemeClr>
              </a:solidFill>
              <a:round/>
            </a:ln>
            <a:effectLst/>
          </c:spPr>
        </c:majorGridlines>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137152"/>
        <c:crosses val="max"/>
        <c:crossBetween val="between"/>
        <c:majorUnit val="1"/>
      </c:valAx>
      <c:spPr>
        <a:noFill/>
        <a:ln>
          <a:solidFill>
            <a:sysClr val="windowText" lastClr="000000"/>
          </a:solidFill>
        </a:ln>
        <a:effectLst/>
      </c:spPr>
    </c:plotArea>
    <c:legend>
      <c:legendPos val="t"/>
      <c:legendEntry>
        <c:idx val="3"/>
        <c:delete val="1"/>
      </c:legendEntry>
      <c:layout>
        <c:manualLayout>
          <c:xMode val="edge"/>
          <c:yMode val="edge"/>
          <c:x val="0.74899543147931347"/>
          <c:y val="6.1770055249882826E-4"/>
          <c:w val="0.2259065681266707"/>
          <c:h val="6.604726178503299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713279759620848"/>
          <c:y val="0.14956910386201727"/>
          <c:w val="0.67811874866691368"/>
          <c:h val="0.62313970753655801"/>
        </c:manualLayout>
      </c:layout>
      <c:barChart>
        <c:barDir val="bar"/>
        <c:grouping val="stacked"/>
        <c:varyColors val="0"/>
        <c:ser>
          <c:idx val="3"/>
          <c:order val="0"/>
          <c:tx>
            <c:strRef>
              <c:f>'Step 4. Review Your Results'!$C$107</c:f>
              <c:strCache>
                <c:ptCount val="1"/>
                <c:pt idx="0">
                  <c:v>Negative</c:v>
                </c:pt>
              </c:strCache>
            </c:strRef>
          </c:tx>
          <c:spPr>
            <a:solidFill>
              <a:srgbClr val="DBBF8B"/>
            </a:solidFill>
            <a:ln>
              <a:solidFill>
                <a:sysClr val="windowText" lastClr="000000"/>
              </a:solidFill>
            </a:ln>
            <a:effectLst/>
          </c:spPr>
          <c:invertIfNegative val="0"/>
          <c:cat>
            <c:strRef>
              <c:f>'Step 4. Review Your Results'!$B$108:$B$110</c:f>
              <c:strCache>
                <c:ptCount val="3"/>
                <c:pt idx="0">
                  <c:v>Job Satisfaction and Morale</c:v>
                </c:pt>
                <c:pt idx="1">
                  <c:v>General Health</c:v>
                </c:pt>
                <c:pt idx="2">
                  <c:v>Strain and Fatigue</c:v>
                </c:pt>
              </c:strCache>
            </c:strRef>
          </c:cat>
          <c:val>
            <c:numRef>
              <c:f>'Step 4. Review Your Results'!$C$108:$C$110</c:f>
              <c:numCache>
                <c:formatCode>0.00</c:formatCode>
                <c:ptCount val="3"/>
                <c:pt idx="0">
                  <c:v>#N/A</c:v>
                </c:pt>
                <c:pt idx="1">
                  <c:v>#N/A</c:v>
                </c:pt>
                <c:pt idx="2">
                  <c:v>#N/A</c:v>
                </c:pt>
              </c:numCache>
            </c:numRef>
          </c:val>
          <c:extLst>
            <c:ext xmlns:c16="http://schemas.microsoft.com/office/drawing/2014/chart" uri="{C3380CC4-5D6E-409C-BE32-E72D297353CC}">
              <c16:uniqueId val="{00000000-441C-478B-AF0E-16EE1EF63C61}"/>
            </c:ext>
          </c:extLst>
        </c:ser>
        <c:ser>
          <c:idx val="2"/>
          <c:order val="1"/>
          <c:tx>
            <c:strRef>
              <c:f>'Step 4. Review Your Results'!$D$107</c:f>
              <c:strCache>
                <c:ptCount val="1"/>
                <c:pt idx="0">
                  <c:v>Moderate</c:v>
                </c:pt>
              </c:strCache>
            </c:strRef>
          </c:tx>
          <c:spPr>
            <a:solidFill>
              <a:srgbClr val="027C3B"/>
            </a:solidFill>
            <a:ln>
              <a:solidFill>
                <a:sysClr val="windowText" lastClr="000000"/>
              </a:solidFill>
            </a:ln>
            <a:effectLst/>
          </c:spPr>
          <c:invertIfNegative val="0"/>
          <c:cat>
            <c:strRef>
              <c:f>'Step 4. Review Your Results'!$B$108:$B$110</c:f>
              <c:strCache>
                <c:ptCount val="3"/>
                <c:pt idx="0">
                  <c:v>Job Satisfaction and Morale</c:v>
                </c:pt>
                <c:pt idx="1">
                  <c:v>General Health</c:v>
                </c:pt>
                <c:pt idx="2">
                  <c:v>Strain and Fatigue</c:v>
                </c:pt>
              </c:strCache>
            </c:strRef>
          </c:cat>
          <c:val>
            <c:numRef>
              <c:f>'Step 4. Review Your Results'!$D$108:$D$110</c:f>
              <c:numCache>
                <c:formatCode>0.00</c:formatCode>
                <c:ptCount val="3"/>
                <c:pt idx="0">
                  <c:v>#N/A</c:v>
                </c:pt>
                <c:pt idx="1">
                  <c:v>#N/A</c:v>
                </c:pt>
                <c:pt idx="2">
                  <c:v>#N/A</c:v>
                </c:pt>
              </c:numCache>
            </c:numRef>
          </c:val>
          <c:extLst>
            <c:ext xmlns:c16="http://schemas.microsoft.com/office/drawing/2014/chart" uri="{C3380CC4-5D6E-409C-BE32-E72D297353CC}">
              <c16:uniqueId val="{00000001-441C-478B-AF0E-16EE1EF63C61}"/>
            </c:ext>
          </c:extLst>
        </c:ser>
        <c:ser>
          <c:idx val="5"/>
          <c:order val="2"/>
          <c:tx>
            <c:strRef>
              <c:f>'Step 4. Review Your Results'!$E$107</c:f>
              <c:strCache>
                <c:ptCount val="1"/>
                <c:pt idx="0">
                  <c:v>Positive</c:v>
                </c:pt>
              </c:strCache>
            </c:strRef>
          </c:tx>
          <c:spPr>
            <a:solidFill>
              <a:srgbClr val="170E61"/>
            </a:solidFill>
            <a:ln>
              <a:solidFill>
                <a:sysClr val="windowText" lastClr="000000"/>
              </a:solidFill>
            </a:ln>
            <a:effectLst/>
          </c:spPr>
          <c:invertIfNegative val="0"/>
          <c:cat>
            <c:strRef>
              <c:f>'Step 4. Review Your Results'!$B$108:$B$110</c:f>
              <c:strCache>
                <c:ptCount val="3"/>
                <c:pt idx="0">
                  <c:v>Job Satisfaction and Morale</c:v>
                </c:pt>
                <c:pt idx="1">
                  <c:v>General Health</c:v>
                </c:pt>
                <c:pt idx="2">
                  <c:v>Strain and Fatigue</c:v>
                </c:pt>
              </c:strCache>
            </c:strRef>
          </c:cat>
          <c:val>
            <c:numRef>
              <c:f>'Step 4. Review Your Results'!$E$108:$E$110</c:f>
              <c:numCache>
                <c:formatCode>0.00</c:formatCode>
                <c:ptCount val="3"/>
                <c:pt idx="0">
                  <c:v>#N/A</c:v>
                </c:pt>
                <c:pt idx="1">
                  <c:v>#N/A</c:v>
                </c:pt>
                <c:pt idx="2">
                  <c:v>#N/A</c:v>
                </c:pt>
              </c:numCache>
            </c:numRef>
          </c:val>
          <c:extLst>
            <c:ext xmlns:c16="http://schemas.microsoft.com/office/drawing/2014/chart" uri="{C3380CC4-5D6E-409C-BE32-E72D297353CC}">
              <c16:uniqueId val="{00000002-441C-478B-AF0E-16EE1EF63C61}"/>
            </c:ext>
          </c:extLst>
        </c:ser>
        <c:ser>
          <c:idx val="0"/>
          <c:order val="3"/>
          <c:tx>
            <c:strRef>
              <c:f>'Step 4. Review Your Results'!$F$107</c:f>
              <c:strCache>
                <c:ptCount val="1"/>
                <c:pt idx="0">
                  <c:v>Overall</c:v>
                </c:pt>
              </c:strCache>
            </c:strRef>
          </c:tx>
          <c:spPr>
            <a:noFill/>
            <a:ln>
              <a:noFill/>
            </a:ln>
            <a:effectLst/>
          </c:spPr>
          <c:invertIfNegative val="0"/>
          <c:dLbls>
            <c:dLbl>
              <c:idx val="0"/>
              <c:tx>
                <c:rich>
                  <a:bodyPr/>
                  <a:lstStyle/>
                  <a:p>
                    <a:fld id="{7BAE4019-5121-4C5E-BBC1-9F4DC1911688}"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41C-478B-AF0E-16EE1EF63C61}"/>
                </c:ext>
              </c:extLst>
            </c:dLbl>
            <c:dLbl>
              <c:idx val="1"/>
              <c:tx>
                <c:rich>
                  <a:bodyPr/>
                  <a:lstStyle/>
                  <a:p>
                    <a:fld id="{014E1BE0-151D-42C1-B0EA-10A8B908DA22}"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41C-478B-AF0E-16EE1EF63C61}"/>
                </c:ext>
              </c:extLst>
            </c:dLbl>
            <c:dLbl>
              <c:idx val="2"/>
              <c:tx>
                <c:rich>
                  <a:bodyPr/>
                  <a:lstStyle/>
                  <a:p>
                    <a:fld id="{81EEF111-B5CB-4B0B-AE06-79427727D7C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41C-478B-AF0E-16EE1EF63C61}"/>
                </c:ext>
              </c:extLst>
            </c:dLbl>
            <c:numFmt formatCode="#,##0.00" sourceLinked="0"/>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'Step 4. Review Your Results'!$B$108:$B$110</c:f>
              <c:strCache>
                <c:ptCount val="3"/>
                <c:pt idx="0">
                  <c:v>Job Satisfaction and Morale</c:v>
                </c:pt>
                <c:pt idx="1">
                  <c:v>General Health</c:v>
                </c:pt>
                <c:pt idx="2">
                  <c:v>Strain and Fatigue</c:v>
                </c:pt>
              </c:strCache>
            </c:strRef>
          </c:cat>
          <c:val>
            <c:numRef>
              <c:f>'Step 4. Review Your Results'!$F$108:$F$110</c:f>
              <c:numCache>
                <c:formatCode>0.00</c:formatCode>
                <c:ptCount val="3"/>
                <c:pt idx="0">
                  <c:v>#N/A</c:v>
                </c:pt>
                <c:pt idx="1">
                  <c:v>#N/A</c:v>
                </c:pt>
                <c:pt idx="2">
                  <c:v>#N/A</c:v>
                </c:pt>
              </c:numCache>
            </c:numRef>
          </c:val>
          <c:extLst xmlns:c15="http://schemas.microsoft.com/office/drawing/2012/chart">
            <c:ext xmlns:c15="http://schemas.microsoft.com/office/drawing/2012/chart" uri="{02D57815-91ED-43cb-92C2-25804820EDAC}">
              <c15:datalabelsRange>
                <c15:f>'Step 4. Review Your Results'!$F$108:$F$110</c15:f>
                <c15:dlblRangeCache>
                  <c:ptCount val="3"/>
                  <c:pt idx="0">
                    <c:v>#N/A</c:v>
                  </c:pt>
                  <c:pt idx="1">
                    <c:v>#N/A</c:v>
                  </c:pt>
                  <c:pt idx="2">
                    <c:v>#N/A</c:v>
                  </c:pt>
                </c15:dlblRangeCache>
              </c15:datalabelsRange>
            </c:ext>
            <c:ext xmlns:c16="http://schemas.microsoft.com/office/drawing/2014/chart" uri="{C3380CC4-5D6E-409C-BE32-E72D297353CC}">
              <c16:uniqueId val="{00000003-441C-478B-AF0E-16EE1EF63C61}"/>
            </c:ext>
          </c:extLst>
        </c:ser>
        <c:dLbls>
          <c:showLegendKey val="0"/>
          <c:showVal val="0"/>
          <c:showCatName val="0"/>
          <c:showSerName val="0"/>
          <c:showPercent val="0"/>
          <c:showBubbleSize val="0"/>
        </c:dLbls>
        <c:gapWidth val="80"/>
        <c:overlap val="100"/>
        <c:axId val="-1589137152"/>
        <c:axId val="-1558389456"/>
        <c:extLst/>
      </c:barChart>
      <c:catAx>
        <c:axId val="-1589137152"/>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1558389456"/>
        <c:crossesAt val="0"/>
        <c:auto val="1"/>
        <c:lblAlgn val="ctr"/>
        <c:lblOffset val="100"/>
        <c:noMultiLvlLbl val="0"/>
      </c:catAx>
      <c:valAx>
        <c:axId val="-1558389456"/>
        <c:scaling>
          <c:orientation val="minMax"/>
          <c:max val="10"/>
          <c:min val="0"/>
        </c:scaling>
        <c:delete val="0"/>
        <c:axPos val="b"/>
        <c:majorGridlines>
          <c:spPr>
            <a:ln w="9525" cap="flat" cmpd="sng" algn="ctr">
              <a:solidFill>
                <a:schemeClr val="tx1">
                  <a:lumMod val="65000"/>
                  <a:lumOff val="35000"/>
                </a:schemeClr>
              </a:solidFill>
              <a:round/>
            </a:ln>
            <a:effectLst/>
          </c:spPr>
        </c:majorGridlines>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137152"/>
        <c:crosses val="max"/>
        <c:crossBetween val="between"/>
        <c:majorUnit val="1"/>
      </c:valAx>
      <c:spPr>
        <a:noFill/>
        <a:ln>
          <a:solidFill>
            <a:sysClr val="windowText" lastClr="000000"/>
          </a:solidFill>
        </a:ln>
        <a:effectLst/>
      </c:spPr>
    </c:plotArea>
    <c:legend>
      <c:legendPos val="t"/>
      <c:legendEntry>
        <c:idx val="3"/>
        <c:delete val="1"/>
      </c:legendEntry>
      <c:layout>
        <c:manualLayout>
          <c:xMode val="edge"/>
          <c:yMode val="edge"/>
          <c:x val="0.70708440122454919"/>
          <c:y val="6.1770055249882826E-4"/>
          <c:w val="0.26781752226911459"/>
          <c:h val="0.1117618297712785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713279759620848"/>
          <c:y val="0.15718815148106488"/>
          <c:w val="0.67811874866691368"/>
          <c:h val="0.61552065991751037"/>
        </c:manualLayout>
      </c:layout>
      <c:barChart>
        <c:barDir val="bar"/>
        <c:grouping val="stacked"/>
        <c:varyColors val="0"/>
        <c:ser>
          <c:idx val="3"/>
          <c:order val="0"/>
          <c:tx>
            <c:strRef>
              <c:f>'Step 4. Review Your Results'!$C$124</c:f>
              <c:strCache>
                <c:ptCount val="1"/>
                <c:pt idx="0">
                  <c:v>Negative</c:v>
                </c:pt>
              </c:strCache>
            </c:strRef>
          </c:tx>
          <c:spPr>
            <a:solidFill>
              <a:srgbClr val="DBBF8B"/>
            </a:solidFill>
            <a:ln>
              <a:solidFill>
                <a:sysClr val="windowText" lastClr="000000"/>
              </a:solidFill>
            </a:ln>
            <a:effectLst/>
          </c:spPr>
          <c:invertIfNegative val="0"/>
          <c:cat>
            <c:strRef>
              <c:f>'Step 4. Review Your Results'!$B$125:$B$127</c:f>
              <c:strCache>
                <c:ptCount val="3"/>
                <c:pt idx="0">
                  <c:v>Willingness to Report</c:v>
                </c:pt>
                <c:pt idx="1">
                  <c:v>Performance</c:v>
                </c:pt>
                <c:pt idx="2">
                  <c:v>Compliance</c:v>
                </c:pt>
              </c:strCache>
            </c:strRef>
          </c:cat>
          <c:val>
            <c:numRef>
              <c:f>'Step 4. Review Your Results'!$C$125:$C$127</c:f>
              <c:numCache>
                <c:formatCode>0.00</c:formatCode>
                <c:ptCount val="3"/>
                <c:pt idx="0">
                  <c:v>#N/A</c:v>
                </c:pt>
                <c:pt idx="1">
                  <c:v>#N/A</c:v>
                </c:pt>
                <c:pt idx="2">
                  <c:v>#N/A</c:v>
                </c:pt>
              </c:numCache>
            </c:numRef>
          </c:val>
          <c:extLst>
            <c:ext xmlns:c16="http://schemas.microsoft.com/office/drawing/2014/chart" uri="{C3380CC4-5D6E-409C-BE32-E72D297353CC}">
              <c16:uniqueId val="{00000000-9B1E-4D94-A4E2-70AB582EBDDA}"/>
            </c:ext>
          </c:extLst>
        </c:ser>
        <c:ser>
          <c:idx val="2"/>
          <c:order val="1"/>
          <c:tx>
            <c:strRef>
              <c:f>'Step 4. Review Your Results'!$D$124</c:f>
              <c:strCache>
                <c:ptCount val="1"/>
                <c:pt idx="0">
                  <c:v>Moderate</c:v>
                </c:pt>
              </c:strCache>
            </c:strRef>
          </c:tx>
          <c:spPr>
            <a:solidFill>
              <a:srgbClr val="027C3B"/>
            </a:solidFill>
            <a:ln>
              <a:solidFill>
                <a:sysClr val="windowText" lastClr="000000"/>
              </a:solidFill>
            </a:ln>
            <a:effectLst/>
          </c:spPr>
          <c:invertIfNegative val="0"/>
          <c:cat>
            <c:strRef>
              <c:f>'Step 4. Review Your Results'!$B$125:$B$127</c:f>
              <c:strCache>
                <c:ptCount val="3"/>
                <c:pt idx="0">
                  <c:v>Willingness to Report</c:v>
                </c:pt>
                <c:pt idx="1">
                  <c:v>Performance</c:v>
                </c:pt>
                <c:pt idx="2">
                  <c:v>Compliance</c:v>
                </c:pt>
              </c:strCache>
            </c:strRef>
          </c:cat>
          <c:val>
            <c:numRef>
              <c:f>'Step 4. Review Your Results'!$D$125:$D$127</c:f>
              <c:numCache>
                <c:formatCode>0.00</c:formatCode>
                <c:ptCount val="3"/>
                <c:pt idx="0">
                  <c:v>#N/A</c:v>
                </c:pt>
                <c:pt idx="1">
                  <c:v>#N/A</c:v>
                </c:pt>
                <c:pt idx="2">
                  <c:v>#N/A</c:v>
                </c:pt>
              </c:numCache>
            </c:numRef>
          </c:val>
          <c:extLst>
            <c:ext xmlns:c16="http://schemas.microsoft.com/office/drawing/2014/chart" uri="{C3380CC4-5D6E-409C-BE32-E72D297353CC}">
              <c16:uniqueId val="{00000001-9B1E-4D94-A4E2-70AB582EBDDA}"/>
            </c:ext>
          </c:extLst>
        </c:ser>
        <c:ser>
          <c:idx val="5"/>
          <c:order val="2"/>
          <c:tx>
            <c:strRef>
              <c:f>'Step 4. Review Your Results'!$E$124</c:f>
              <c:strCache>
                <c:ptCount val="1"/>
                <c:pt idx="0">
                  <c:v>Positive</c:v>
                </c:pt>
              </c:strCache>
            </c:strRef>
          </c:tx>
          <c:spPr>
            <a:solidFill>
              <a:srgbClr val="170E61"/>
            </a:solidFill>
            <a:ln>
              <a:solidFill>
                <a:sysClr val="windowText" lastClr="000000"/>
              </a:solidFill>
            </a:ln>
            <a:effectLst/>
          </c:spPr>
          <c:invertIfNegative val="0"/>
          <c:cat>
            <c:strRef>
              <c:f>'Step 4. Review Your Results'!$B$125:$B$127</c:f>
              <c:strCache>
                <c:ptCount val="3"/>
                <c:pt idx="0">
                  <c:v>Willingness to Report</c:v>
                </c:pt>
                <c:pt idx="1">
                  <c:v>Performance</c:v>
                </c:pt>
                <c:pt idx="2">
                  <c:v>Compliance</c:v>
                </c:pt>
              </c:strCache>
            </c:strRef>
          </c:cat>
          <c:val>
            <c:numRef>
              <c:f>'Step 4. Review Your Results'!$E$125:$E$127</c:f>
              <c:numCache>
                <c:formatCode>0.00</c:formatCode>
                <c:ptCount val="3"/>
                <c:pt idx="0">
                  <c:v>#N/A</c:v>
                </c:pt>
                <c:pt idx="1">
                  <c:v>#N/A</c:v>
                </c:pt>
                <c:pt idx="2">
                  <c:v>#N/A</c:v>
                </c:pt>
              </c:numCache>
            </c:numRef>
          </c:val>
          <c:extLst>
            <c:ext xmlns:c16="http://schemas.microsoft.com/office/drawing/2014/chart" uri="{C3380CC4-5D6E-409C-BE32-E72D297353CC}">
              <c16:uniqueId val="{00000002-9B1E-4D94-A4E2-70AB582EBDDA}"/>
            </c:ext>
          </c:extLst>
        </c:ser>
        <c:ser>
          <c:idx val="0"/>
          <c:order val="3"/>
          <c:tx>
            <c:strRef>
              <c:f>'Step 4. Review Your Results'!$F$124</c:f>
              <c:strCache>
                <c:ptCount val="1"/>
                <c:pt idx="0">
                  <c:v>Overall</c:v>
                </c:pt>
              </c:strCache>
            </c:strRef>
          </c:tx>
          <c:spPr>
            <a:noFill/>
            <a:ln>
              <a:noFill/>
            </a:ln>
            <a:effectLst/>
          </c:spPr>
          <c:invertIfNegative val="0"/>
          <c:dLbls>
            <c:dLbl>
              <c:idx val="0"/>
              <c:tx>
                <c:rich>
                  <a:bodyPr/>
                  <a:lstStyle/>
                  <a:p>
                    <a:fld id="{6D8FAAAE-909A-4C6D-B369-9DEFA5ED9D8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B1E-4D94-A4E2-70AB582EBDDA}"/>
                </c:ext>
              </c:extLst>
            </c:dLbl>
            <c:dLbl>
              <c:idx val="1"/>
              <c:tx>
                <c:rich>
                  <a:bodyPr/>
                  <a:lstStyle/>
                  <a:p>
                    <a:fld id="{C04ACC44-72A5-4616-9679-9F63C504A5B3}"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B1E-4D94-A4E2-70AB582EBDDA}"/>
                </c:ext>
              </c:extLst>
            </c:dLbl>
            <c:dLbl>
              <c:idx val="2"/>
              <c:tx>
                <c:rich>
                  <a:bodyPr/>
                  <a:lstStyle/>
                  <a:p>
                    <a:fld id="{4006EC0E-E035-4C12-AE78-80147C8D781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B1E-4D94-A4E2-70AB582EBDDA}"/>
                </c:ext>
              </c:extLst>
            </c:dLbl>
            <c:numFmt formatCode="#,##0.00" sourceLinked="0"/>
            <c:spPr>
              <a:solidFill>
                <a:schemeClr val="bg1">
                  <a:alpha val="50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'Step 4. Review Your Results'!$B$125:$B$127</c:f>
              <c:strCache>
                <c:ptCount val="3"/>
                <c:pt idx="0">
                  <c:v>Willingness to Report</c:v>
                </c:pt>
                <c:pt idx="1">
                  <c:v>Performance</c:v>
                </c:pt>
                <c:pt idx="2">
                  <c:v>Compliance</c:v>
                </c:pt>
              </c:strCache>
            </c:strRef>
          </c:cat>
          <c:val>
            <c:numRef>
              <c:f>'Step 4. Review Your Results'!$F$125:$F$127</c:f>
              <c:numCache>
                <c:formatCode>0.00</c:formatCode>
                <c:ptCount val="3"/>
                <c:pt idx="0">
                  <c:v>#N/A</c:v>
                </c:pt>
                <c:pt idx="1">
                  <c:v>#N/A</c:v>
                </c:pt>
                <c:pt idx="2">
                  <c:v>#N/A</c:v>
                </c:pt>
              </c:numCache>
            </c:numRef>
          </c:val>
          <c:extLst xmlns:c15="http://schemas.microsoft.com/office/drawing/2012/chart">
            <c:ext xmlns:c15="http://schemas.microsoft.com/office/drawing/2012/chart" uri="{02D57815-91ED-43cb-92C2-25804820EDAC}">
              <c15:datalabelsRange>
                <c15:f>'Step 4. Review Your Results'!$F$125:$F$127</c15:f>
                <c15:dlblRangeCache>
                  <c:ptCount val="3"/>
                  <c:pt idx="0">
                    <c:v>#N/A</c:v>
                  </c:pt>
                  <c:pt idx="1">
                    <c:v>#N/A</c:v>
                  </c:pt>
                  <c:pt idx="2">
                    <c:v>#N/A</c:v>
                  </c:pt>
                </c15:dlblRangeCache>
              </c15:datalabelsRange>
            </c:ext>
            <c:ext xmlns:c16="http://schemas.microsoft.com/office/drawing/2014/chart" uri="{C3380CC4-5D6E-409C-BE32-E72D297353CC}">
              <c16:uniqueId val="{00000003-9B1E-4D94-A4E2-70AB582EBDDA}"/>
            </c:ext>
          </c:extLst>
        </c:ser>
        <c:dLbls>
          <c:showLegendKey val="0"/>
          <c:showVal val="0"/>
          <c:showCatName val="0"/>
          <c:showSerName val="0"/>
          <c:showPercent val="0"/>
          <c:showBubbleSize val="0"/>
        </c:dLbls>
        <c:gapWidth val="80"/>
        <c:overlap val="100"/>
        <c:axId val="-1589137152"/>
        <c:axId val="-1558389456"/>
        <c:extLst/>
      </c:barChart>
      <c:catAx>
        <c:axId val="-1589137152"/>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Arial" panose="020B0604020202020204" pitchFamily="34" charset="0"/>
              </a:defRPr>
            </a:pPr>
            <a:endParaRPr lang="en-US"/>
          </a:p>
        </c:txPr>
        <c:crossAx val="-1558389456"/>
        <c:crossesAt val="0"/>
        <c:auto val="1"/>
        <c:lblAlgn val="ctr"/>
        <c:lblOffset val="100"/>
        <c:noMultiLvlLbl val="0"/>
      </c:catAx>
      <c:valAx>
        <c:axId val="-1558389456"/>
        <c:scaling>
          <c:orientation val="minMax"/>
          <c:max val="10"/>
          <c:min val="0"/>
        </c:scaling>
        <c:delete val="0"/>
        <c:axPos val="b"/>
        <c:majorGridlines>
          <c:spPr>
            <a:ln w="9525" cap="flat" cmpd="sng" algn="ctr">
              <a:solidFill>
                <a:schemeClr val="tx1">
                  <a:lumMod val="65000"/>
                  <a:lumOff val="35000"/>
                </a:schemeClr>
              </a:solidFill>
              <a:round/>
            </a:ln>
            <a:effectLst/>
          </c:spPr>
        </c:majorGridlines>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9137152"/>
        <c:crosses val="max"/>
        <c:crossBetween val="between"/>
        <c:majorUnit val="1"/>
      </c:valAx>
      <c:spPr>
        <a:noFill/>
        <a:ln>
          <a:solidFill>
            <a:sysClr val="windowText" lastClr="000000"/>
          </a:solidFill>
        </a:ln>
        <a:effectLst/>
      </c:spPr>
    </c:plotArea>
    <c:legend>
      <c:legendPos val="t"/>
      <c:legendEntry>
        <c:idx val="3"/>
        <c:delete val="1"/>
      </c:legendEntry>
      <c:layout>
        <c:manualLayout>
          <c:xMode val="edge"/>
          <c:yMode val="edge"/>
          <c:x val="0.70708440122454919"/>
          <c:y val="6.1770055249882826E-4"/>
          <c:w val="0.26781752226911459"/>
          <c:h val="0.1346189726284214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ivotFmts>
      <c:pivotFmt>
        <c:idx val="0"/>
      </c:pivotFmt>
      <c:pivotFmt>
        <c:idx val="1"/>
      </c:pivotFmt>
      <c:pivotFmt>
        <c:idx val="2"/>
      </c:pivotFmt>
      <c:pivotFmt>
        <c:idx val="3"/>
      </c:pivotFmt>
      <c:pivotFmt>
        <c:idx val="4"/>
      </c:pivotFmt>
      <c:pivotFmt>
        <c:idx val="5"/>
      </c:pivotFmt>
      <c:pivotFmt>
        <c:idx val="6"/>
      </c:pivotFmt>
      <c:pivotFmt>
        <c:idx val="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pPr>
            <a:solidFill>
              <a:schemeClr val="accent1"/>
            </a:solidFill>
            <a:ln w="9525">
              <a:solidFill>
                <a:schemeClr val="accent1"/>
              </a:solid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pPr>
            <a:solidFill>
              <a:schemeClr val="accent1"/>
            </a:solidFill>
            <a:ln w="9525">
              <a:solidFill>
                <a:schemeClr val="accent1"/>
              </a:solid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pPr>
            <a:solidFill>
              <a:schemeClr val="accent1"/>
            </a:solidFill>
            <a:ln w="9525">
              <a:solidFill>
                <a:schemeClr val="accent1"/>
              </a:solid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pPr>
            <a:solidFill>
              <a:schemeClr val="accent1"/>
            </a:solidFill>
            <a:ln w="9525">
              <a:solidFill>
                <a:schemeClr val="accent1"/>
              </a:solid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rgbClr val="D3B27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solidFill>
            <a:srgbClr val="057129"/>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rgbClr val="173659"/>
          </a:solidFill>
          <a:ln>
            <a:noFill/>
          </a:ln>
          <a:effectLst/>
        </c:spPr>
        <c:marker>
          <c:symbol val="none"/>
        </c:marker>
      </c:pivotFmt>
      <c:pivotFmt>
        <c:idx val="35"/>
        <c:spPr>
          <a:solidFill>
            <a:srgbClr val="CCCCCC"/>
          </a:solidFill>
          <a:ln>
            <a:noFill/>
          </a:ln>
          <a:effectLst/>
        </c:spPr>
        <c:marker>
          <c:symbol val="none"/>
        </c:marker>
      </c:pivotFmt>
      <c:pivotFmt>
        <c:idx val="36"/>
        <c:spPr>
          <a:solidFill>
            <a:srgbClr val="057129"/>
          </a:solidFill>
          <a:ln>
            <a:noFill/>
          </a:ln>
          <a:effectLst/>
        </c:spPr>
        <c:dLbl>
          <c:idx val="0"/>
          <c:delete val="1"/>
          <c:extLst>
            <c:ext xmlns:c15="http://schemas.microsoft.com/office/drawing/2012/chart" uri="{CE6537A1-D6FC-4f65-9D91-7224C49458BB}"/>
          </c:extLst>
        </c:dLbl>
      </c:pivotFmt>
      <c:pivotFmt>
        <c:idx val="37"/>
        <c:spPr>
          <a:solidFill>
            <a:srgbClr val="057129"/>
          </a:solidFill>
          <a:ln>
            <a:noFill/>
          </a:ln>
          <a:effectLst/>
        </c:spPr>
        <c:dLbl>
          <c:idx val="0"/>
          <c:delete val="1"/>
          <c:extLst>
            <c:ext xmlns:c15="http://schemas.microsoft.com/office/drawing/2012/chart" uri="{CE6537A1-D6FC-4f65-9D91-7224C49458BB}"/>
          </c:extLst>
        </c:dLbl>
      </c:pivotFmt>
      <c:pivotFmt>
        <c:idx val="38"/>
        <c:spPr>
          <a:solidFill>
            <a:srgbClr val="D3B27D"/>
          </a:solidFill>
          <a:ln>
            <a:noFill/>
          </a:ln>
          <a:effectLst/>
        </c:spPr>
      </c:pivotFmt>
      <c:pivotFmt>
        <c:idx val="39"/>
        <c:spPr>
          <a:solidFill>
            <a:srgbClr val="D3B27D"/>
          </a:solidFill>
          <a:ln>
            <a:noFill/>
          </a:ln>
          <a:effectLst/>
        </c:spPr>
      </c:pivotFmt>
      <c:pivotFmt>
        <c:idx val="40"/>
        <c:spPr>
          <a:solidFill>
            <a:srgbClr val="D3B27D"/>
          </a:solidFill>
          <a:ln>
            <a:noFill/>
          </a:ln>
          <a:effectLst/>
        </c:spPr>
      </c:pivotFmt>
      <c:pivotFmt>
        <c:idx val="41"/>
        <c:spPr>
          <a:solidFill>
            <a:srgbClr val="D3B27D"/>
          </a:solidFill>
          <a:ln>
            <a:noFill/>
          </a:ln>
          <a:effectLst/>
        </c:spPr>
      </c:pivotFmt>
      <c:pivotFmt>
        <c:idx val="42"/>
        <c:spPr>
          <a:solidFill>
            <a:srgbClr val="D3B27D"/>
          </a:solidFill>
          <a:ln>
            <a:noFill/>
          </a:ln>
          <a:effectLst/>
        </c:spPr>
      </c:pivotFmt>
      <c:pivotFmt>
        <c:idx val="43"/>
        <c:spPr>
          <a:solidFill>
            <a:srgbClr val="D3B27D"/>
          </a:solidFill>
          <a:ln>
            <a:noFill/>
          </a:ln>
          <a:effectLst/>
        </c:spPr>
      </c:pivotFmt>
      <c:pivotFmt>
        <c:idx val="44"/>
        <c:spPr>
          <a:solidFill>
            <a:srgbClr val="D3B27D"/>
          </a:solidFill>
          <a:ln>
            <a:noFill/>
          </a:ln>
          <a:effectLst/>
        </c:spPr>
      </c:pivotFmt>
      <c:pivotFmt>
        <c:idx val="45"/>
        <c:spPr>
          <a:solidFill>
            <a:srgbClr val="D3B27D"/>
          </a:solidFill>
          <a:ln>
            <a:noFill/>
          </a:ln>
          <a:effectLst/>
        </c:spPr>
      </c:pivotFmt>
      <c:pivotFmt>
        <c:idx val="46"/>
        <c:spPr>
          <a:solidFill>
            <a:srgbClr val="D3B27D"/>
          </a:solidFill>
          <a:ln>
            <a:noFill/>
          </a:ln>
          <a:effectLst/>
        </c:spPr>
      </c:pivotFmt>
      <c:pivotFmt>
        <c:idx val="47"/>
        <c:spPr>
          <a:solidFill>
            <a:srgbClr val="D3B27D"/>
          </a:solidFill>
          <a:ln>
            <a:noFill/>
          </a:ln>
          <a:effectLst/>
        </c:spPr>
      </c:pivotFmt>
      <c:pivotFmt>
        <c:idx val="48"/>
        <c:spPr>
          <a:solidFill>
            <a:srgbClr val="D3B27D"/>
          </a:solidFill>
          <a:ln>
            <a:noFill/>
          </a:ln>
          <a:effectLst/>
        </c:spPr>
        <c:dLbl>
          <c:idx val="0"/>
          <c:delete val="1"/>
          <c:extLst>
            <c:ext xmlns:c15="http://schemas.microsoft.com/office/drawing/2012/chart" uri="{CE6537A1-D6FC-4f65-9D91-7224C49458BB}"/>
          </c:extLst>
        </c:dLbl>
      </c:pivotFmt>
      <c:pivotFmt>
        <c:idx val="49"/>
        <c:spPr>
          <a:solidFill>
            <a:srgbClr val="D3B27D"/>
          </a:solidFill>
          <a:ln>
            <a:noFill/>
          </a:ln>
          <a:effectLst/>
        </c:spPr>
        <c:dLbl>
          <c:idx val="0"/>
          <c:delete val="1"/>
          <c:extLst>
            <c:ext xmlns:c15="http://schemas.microsoft.com/office/drawing/2012/chart" uri="{CE6537A1-D6FC-4f65-9D91-7224C49458BB}"/>
          </c:extLst>
        </c:dLbl>
      </c:pivotFmt>
      <c:pivotFmt>
        <c:idx val="50"/>
        <c:spPr>
          <a:solidFill>
            <a:srgbClr val="D3B27D"/>
          </a:solidFill>
          <a:ln>
            <a:noFill/>
          </a:ln>
          <a:effectLst/>
        </c:spPr>
        <c:dLbl>
          <c:idx val="0"/>
          <c:delete val="1"/>
          <c:extLst>
            <c:ext xmlns:c15="http://schemas.microsoft.com/office/drawing/2012/chart" uri="{CE6537A1-D6FC-4f65-9D91-7224C49458BB}"/>
          </c:extLst>
        </c:dLbl>
      </c:pivotFmt>
      <c:pivotFmt>
        <c:idx val="51"/>
        <c:spPr>
          <a:solidFill>
            <a:srgbClr val="D3B27D"/>
          </a:solidFill>
          <a:ln>
            <a:noFill/>
          </a:ln>
          <a:effectLst/>
        </c:spPr>
        <c:dLbl>
          <c:idx val="0"/>
          <c:delete val="1"/>
          <c:extLst>
            <c:ext xmlns:c15="http://schemas.microsoft.com/office/drawing/2012/chart" uri="{CE6537A1-D6FC-4f65-9D91-7224C49458BB}"/>
          </c:extLst>
        </c:dLbl>
      </c:pivotFmt>
      <c:pivotFmt>
        <c:idx val="52"/>
        <c:spPr>
          <a:solidFill>
            <a:srgbClr val="D3B27D"/>
          </a:solidFill>
          <a:ln>
            <a:noFill/>
          </a:ln>
          <a:effectLst/>
        </c:spPr>
        <c:dLbl>
          <c:idx val="0"/>
          <c:delete val="1"/>
          <c:extLst>
            <c:ext xmlns:c15="http://schemas.microsoft.com/office/drawing/2012/chart" uri="{CE6537A1-D6FC-4f65-9D91-7224C49458BB}"/>
          </c:extLst>
        </c:dLbl>
      </c:pivotFmt>
      <c:pivotFmt>
        <c:idx val="53"/>
        <c:spPr>
          <a:solidFill>
            <a:srgbClr val="D3B27D"/>
          </a:solidFill>
          <a:ln>
            <a:noFill/>
          </a:ln>
          <a:effectLst/>
        </c:spPr>
        <c:dLbl>
          <c:idx val="0"/>
          <c:delete val="1"/>
          <c:extLst>
            <c:ext xmlns:c15="http://schemas.microsoft.com/office/drawing/2012/chart" uri="{CE6537A1-D6FC-4f65-9D91-7224C49458BB}"/>
          </c:extLst>
        </c:dLbl>
      </c:pivotFmt>
      <c:pivotFmt>
        <c:idx val="54"/>
        <c:spPr>
          <a:solidFill>
            <a:srgbClr val="D3B27D"/>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pivotFmt>
      <c:pivotFmt>
        <c:idx val="56"/>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pivotFmt>
      <c:pivotFmt>
        <c:idx val="64"/>
        <c:spPr>
          <a:solidFill>
            <a:srgbClr val="DBBF8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rgbClr val="027C3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rgbClr val="173659"/>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pivotFmt>
      <c:pivotFmt>
        <c:idx val="68"/>
        <c:spPr>
          <a:solidFill>
            <a:srgbClr val="CCCCCC"/>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rgbClr val="DBBF8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rgbClr val="027C3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rgbClr val="173659"/>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rgbClr val="CCCCCC"/>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rgbClr val="DBBF8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4"/>
        <c:spPr>
          <a:solidFill>
            <a:srgbClr val="027C3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5"/>
        <c:spPr>
          <a:solidFill>
            <a:srgbClr val="173659"/>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6"/>
        <c:spPr>
          <a:solidFill>
            <a:srgbClr val="CCCCCC"/>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7"/>
        <c:spPr>
          <a:solidFill>
            <a:srgbClr val="DBBF8B"/>
          </a:solidFill>
          <a:ln>
            <a:noFill/>
          </a:ln>
          <a:effectLst/>
        </c:spPr>
        <c:dLbl>
          <c:idx val="0"/>
          <c:delete val="1"/>
          <c:extLst>
            <c:ext xmlns:c15="http://schemas.microsoft.com/office/drawing/2012/chart" uri="{CE6537A1-D6FC-4f65-9D91-7224C49458BB}"/>
          </c:extLst>
        </c:dLbl>
      </c:pivotFmt>
      <c:pivotFmt>
        <c:idx val="78"/>
        <c:spPr>
          <a:solidFill>
            <a:srgbClr val="DBBF8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9"/>
        <c:spPr>
          <a:solidFill>
            <a:srgbClr val="027C3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0"/>
        <c:spPr>
          <a:solidFill>
            <a:srgbClr val="173659"/>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1"/>
        <c:spPr>
          <a:solidFill>
            <a:srgbClr val="CCCCCC"/>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2"/>
        <c:spPr>
          <a:solidFill>
            <a:srgbClr val="DBBF8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3"/>
        <c:dLbl>
          <c:idx val="0"/>
          <c:delete val="1"/>
          <c:extLst>
            <c:ext xmlns:c15="http://schemas.microsoft.com/office/drawing/2012/chart" uri="{CE6537A1-D6FC-4f65-9D91-7224C49458BB}"/>
          </c:extLst>
        </c:dLbl>
      </c:pivotFmt>
      <c:pivotFmt>
        <c:idx val="84"/>
        <c:spPr>
          <a:solidFill>
            <a:srgbClr val="027C3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5"/>
        <c:spPr>
          <a:solidFill>
            <a:srgbClr val="173659"/>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6"/>
        <c:spPr>
          <a:solidFill>
            <a:srgbClr val="CCCCCC"/>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7"/>
        <c:spPr>
          <a:solidFill>
            <a:srgbClr val="DBBF8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8"/>
        <c:spPr>
          <a:solidFill>
            <a:srgbClr val="DBBF8B"/>
          </a:solidFill>
          <a:ln>
            <a:noFill/>
          </a:ln>
          <a:effectLst/>
        </c:spPr>
        <c:dLbl>
          <c:idx val="0"/>
          <c:delete val="1"/>
          <c:extLst>
            <c:ext xmlns:c15="http://schemas.microsoft.com/office/drawing/2012/chart" uri="{CE6537A1-D6FC-4f65-9D91-7224C49458BB}"/>
          </c:extLst>
        </c:dLbl>
      </c:pivotFmt>
      <c:pivotFmt>
        <c:idx val="89"/>
        <c:spPr>
          <a:solidFill>
            <a:srgbClr val="027C3B"/>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0"/>
        <c:spPr>
          <a:solidFill>
            <a:srgbClr val="173659"/>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1"/>
        <c:spPr>
          <a:solidFill>
            <a:srgbClr val="CCCCCC"/>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2"/>
        <c:spPr>
          <a:solidFill>
            <a:srgbClr val="DBBF8B"/>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3"/>
        <c:dLbl>
          <c:idx val="0"/>
          <c:delete val="1"/>
          <c:extLst>
            <c:ext xmlns:c15="http://schemas.microsoft.com/office/drawing/2012/chart" uri="{CE6537A1-D6FC-4f65-9D91-7224C49458BB}"/>
          </c:extLst>
        </c:dLbl>
      </c:pivotFmt>
      <c:pivotFmt>
        <c:idx val="94"/>
        <c:spPr>
          <a:solidFill>
            <a:srgbClr val="027C3B"/>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5"/>
        <c:spPr>
          <a:solidFill>
            <a:srgbClr val="173659"/>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6"/>
        <c:spPr>
          <a:solidFill>
            <a:srgbClr val="CCCCCC"/>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950976"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97"/>
        <c:spPr>
          <a:solidFill>
            <a:srgbClr val="DBBF8B"/>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8"/>
        <c:dLbl>
          <c:idx val="0"/>
          <c:delete val="1"/>
          <c:extLst>
            <c:ext xmlns:c15="http://schemas.microsoft.com/office/drawing/2012/chart" uri="{CE6537A1-D6FC-4f65-9D91-7224C49458BB}"/>
          </c:extLst>
        </c:dLbl>
      </c:pivotFmt>
      <c:pivotFmt>
        <c:idx val="99"/>
        <c:spPr>
          <a:solidFill>
            <a:srgbClr val="027C3B"/>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0"/>
        <c:spPr>
          <a:solidFill>
            <a:srgbClr val="173659"/>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1"/>
        <c:spPr>
          <a:solidFill>
            <a:srgbClr val="CCCCCC"/>
          </a:solidFill>
          <a:ln>
            <a:solidFill>
              <a:sysClr val="windowText" lastClr="000000"/>
            </a:solidFill>
          </a:ln>
          <a:effectLst/>
        </c:spPr>
        <c:marker>
          <c:symbol val="none"/>
        </c:marker>
        <c:dLbl>
          <c:idx val="0"/>
          <c:numFmt formatCode="0%" sourceLinked="0"/>
          <c:spPr>
            <a:noFill/>
            <a:ln>
              <a:noFill/>
            </a:ln>
            <a:effectLst/>
          </c:spPr>
          <c:txPr>
            <a:bodyPr rot="0" spcFirstLastPara="1" vertOverflow="ellipsis" vert="horz" wrap="square" lIns="950976"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barChart>
        <c:barDir val="bar"/>
        <c:grouping val="percentStacked"/>
        <c:varyColors val="0"/>
        <c:ser>
          <c:idx val="0"/>
          <c:order val="0"/>
          <c:tx>
            <c:strRef>
              <c:f>'Step 4. Review Your Results'!$C$182</c:f>
              <c:strCache>
                <c:ptCount val="1"/>
                <c:pt idx="0">
                  <c:v>All-Most of the time</c:v>
                </c:pt>
              </c:strCache>
            </c:strRef>
          </c:tx>
          <c:spPr>
            <a:solidFill>
              <a:srgbClr val="DBBF8B"/>
            </a:solidFill>
            <a:ln>
              <a:solidFill>
                <a:sysClr val="windowText" lastClr="000000"/>
              </a:solidFill>
            </a:ln>
          </c:spPr>
          <c:invertIfNegative val="0"/>
          <c:dLbls>
            <c:numFmt formatCode="0%" sourceLinked="0"/>
            <c:spPr>
              <a:noFill/>
              <a:ln>
                <a:noFill/>
              </a:ln>
              <a:effectLst/>
            </c:spPr>
            <c:txPr>
              <a:bodyPr wrap="square" lIns="38100" tIns="19050" rIns="38100" bIns="19050" anchor="ctr">
                <a:spAutoFit/>
              </a:bodyPr>
              <a:lstStyle/>
              <a:p>
                <a:pPr>
                  <a:defRPr>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'Step 4. Review Your Results'!$B$183:$B$192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cat>
          <c:val>
            <c:numRef>
              <c:f>'Step 4. Review Your Results'!$C$183:$C$192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0-B9AE-45C5-9C67-CDF0B08849D8}"/>
            </c:ext>
          </c:extLst>
        </c:ser>
        <c:ser>
          <c:idx val="1"/>
          <c:order val="1"/>
          <c:tx>
            <c:strRef>
              <c:f>'Step 4. Review Your Results'!$D$182</c:f>
              <c:strCache>
                <c:ptCount val="1"/>
                <c:pt idx="0">
                  <c:v>Frequently-Sometimes</c:v>
                </c:pt>
              </c:strCache>
            </c:strRef>
          </c:tx>
          <c:spPr>
            <a:solidFill>
              <a:srgbClr val="027C3B"/>
            </a:solidFill>
            <a:ln>
              <a:solidFill>
                <a:sysClr val="windowText" lastClr="000000"/>
              </a:solidFill>
            </a:ln>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'Step 4. Review Your Results'!$B$183:$B$192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cat>
          <c:val>
            <c:numRef>
              <c:f>'Step 4. Review Your Results'!$D$183:$D$192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1-B9AE-45C5-9C67-CDF0B08849D8}"/>
            </c:ext>
          </c:extLst>
        </c:ser>
        <c:ser>
          <c:idx val="2"/>
          <c:order val="2"/>
          <c:tx>
            <c:strRef>
              <c:f>'Step 4. Review Your Results'!$E$182</c:f>
              <c:strCache>
                <c:ptCount val="1"/>
                <c:pt idx="0">
                  <c:v>Rarely-Never</c:v>
                </c:pt>
              </c:strCache>
            </c:strRef>
          </c:tx>
          <c:spPr>
            <a:solidFill>
              <a:srgbClr val="170E61"/>
            </a:solidFill>
            <a:ln>
              <a:solidFill>
                <a:sysClr val="windowText" lastClr="000000"/>
              </a:solidFill>
            </a:ln>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'Step 4. Review Your Results'!$B$183:$B$192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cat>
          <c:val>
            <c:numRef>
              <c:f>'Step 4. Review Your Results'!$E$183:$E$192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2-B9AE-45C5-9C67-CDF0B08849D8}"/>
            </c:ext>
          </c:extLst>
        </c:ser>
        <c:ser>
          <c:idx val="3"/>
          <c:order val="3"/>
          <c:tx>
            <c:strRef>
              <c:f>'Step 4. Review Your Results'!$F$182</c:f>
              <c:strCache>
                <c:ptCount val="1"/>
                <c:pt idx="0">
                  <c:v>N/A</c:v>
                </c:pt>
              </c:strCache>
            </c:strRef>
          </c:tx>
          <c:spPr>
            <a:solidFill>
              <a:sysClr val="window" lastClr="FFFFFF">
                <a:lumMod val="75000"/>
              </a:sysClr>
            </a:solidFill>
            <a:ln>
              <a:solidFill>
                <a:sysClr val="windowText" lastClr="000000"/>
              </a:solidFill>
            </a:ln>
          </c:spPr>
          <c:invertIfNegative val="0"/>
          <c:dLbls>
            <c:numFmt formatCode="0%" sourceLinked="0"/>
            <c:spPr>
              <a:noFill/>
              <a:ln>
                <a:noFill/>
              </a:ln>
              <a:effectLst/>
            </c:spPr>
            <c:txPr>
              <a:bodyPr rot="0" spcFirstLastPara="1" vertOverflow="ellipsis" vert="horz" wrap="square" lIns="950976"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'Step 4. Review Your Results'!$B$183:$B$192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cat>
          <c:val>
            <c:numRef>
              <c:f>'Step 4. Review Your Results'!$F$183:$F$192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extLst>
            <c:ext xmlns:c16="http://schemas.microsoft.com/office/drawing/2014/chart" uri="{C3380CC4-5D6E-409C-BE32-E72D297353CC}">
              <c16:uniqueId val="{00000003-B9AE-45C5-9C67-CDF0B08849D8}"/>
            </c:ext>
          </c:extLst>
        </c:ser>
        <c:dLbls>
          <c:dLblPos val="ctr"/>
          <c:showLegendKey val="0"/>
          <c:showVal val="1"/>
          <c:showCatName val="0"/>
          <c:showSerName val="0"/>
          <c:showPercent val="0"/>
          <c:showBubbleSize val="0"/>
        </c:dLbls>
        <c:gapWidth val="80"/>
        <c:overlap val="100"/>
        <c:axId val="1158901872"/>
        <c:axId val="1160250672"/>
      </c:barChart>
      <c:catAx>
        <c:axId val="1158901872"/>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160250672"/>
        <c:crosses val="autoZero"/>
        <c:auto val="0"/>
        <c:lblAlgn val="ctr"/>
        <c:lblOffset val="100"/>
        <c:tickLblSkip val="1"/>
        <c:noMultiLvlLbl val="0"/>
      </c:catAx>
      <c:valAx>
        <c:axId val="1160250672"/>
        <c:scaling>
          <c:orientation val="minMax"/>
        </c:scaling>
        <c:delete val="0"/>
        <c:axPos val="t"/>
        <c:majorGridlines>
          <c:spPr>
            <a:ln w="9525" cap="flat" cmpd="sng" algn="ctr">
              <a:solidFill>
                <a:sysClr val="windowText" lastClr="000000"/>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58901872"/>
        <c:crosses val="autoZero"/>
        <c:crossBetween val="between"/>
        <c:majorUnit val="0.25"/>
      </c:valAx>
      <c:spPr>
        <a:noFill/>
        <a:ln>
          <a:solidFill>
            <a:sysClr val="windowText" lastClr="000000"/>
          </a:solidFill>
        </a:ln>
        <a:effectLst/>
      </c:spPr>
    </c:plotArea>
    <c:legend>
      <c:legendPos val="t"/>
      <c:layout>
        <c:manualLayout>
          <c:xMode val="edge"/>
          <c:yMode val="edge"/>
          <c:x val="0.45548761192085024"/>
          <c:y val="4.3164736949014827E-2"/>
          <c:w val="0.50930308135241964"/>
          <c:h val="4.28476490712884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95252</xdr:colOff>
      <xdr:row>0</xdr:row>
      <xdr:rowOff>0</xdr:rowOff>
    </xdr:from>
    <xdr:to>
      <xdr:col>4</xdr:col>
      <xdr:colOff>7915275</xdr:colOff>
      <xdr:row>13</xdr:row>
      <xdr:rowOff>133350</xdr:rowOff>
    </xdr:to>
    <xdr:sp macro="" textlink="">
      <xdr:nvSpPr>
        <xdr:cNvPr id="2" name="TextBox 1"/>
        <xdr:cNvSpPr txBox="1"/>
      </xdr:nvSpPr>
      <xdr:spPr>
        <a:xfrm>
          <a:off x="95252" y="0"/>
          <a:ext cx="11772898" cy="2600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Step 1. Develop</a:t>
          </a:r>
          <a:r>
            <a:rPr lang="en-US" sz="1400" b="1" baseline="0"/>
            <a:t> Survey Items.</a:t>
          </a:r>
          <a:r>
            <a:rPr lang="en-US" sz="1100" baseline="0"/>
            <a:t/>
          </a:r>
          <a:br>
            <a:rPr lang="en-US" sz="1100" baseline="0"/>
          </a:br>
          <a:r>
            <a:rPr lang="en-US" sz="1100" b="1"/>
            <a:t>The M-SCAIT</a:t>
          </a:r>
          <a:r>
            <a:rPr lang="en-US" sz="1100" b="1" baseline="0"/>
            <a:t> standard survey item bank is provided below and can be used as-is</a:t>
          </a:r>
          <a:r>
            <a:rPr lang="en-US" sz="1100" baseline="0"/>
            <a:t>. The M-SCAIT core survey items are provided first. Supplemental items addressing specific areas of interest are provided for consideration. The </a:t>
          </a:r>
          <a:r>
            <a:rPr lang="en-US" sz="1100" i="1" baseline="0"/>
            <a:t>Data Analysis Tools</a:t>
          </a:r>
          <a:r>
            <a:rPr lang="en-US" sz="1100" baseline="0"/>
            <a:t> also support customization:</a:t>
          </a:r>
          <a:endParaRPr lang="en-US" sz="1100" b="0" i="0" baseline="0">
            <a:solidFill>
              <a:schemeClr val="dk1"/>
            </a:solidFill>
            <a:effectLst/>
            <a:latin typeface="+mn-lt"/>
            <a:ea typeface="+mn-ea"/>
            <a:cs typeface="+mn-cs"/>
          </a:endParaRPr>
        </a:p>
        <a:p>
          <a:r>
            <a:rPr lang="en-US" sz="1100" b="0" i="0" baseline="0">
              <a:solidFill>
                <a:schemeClr val="dk1"/>
              </a:solidFill>
              <a:effectLst/>
              <a:latin typeface="+mn-lt"/>
              <a:ea typeface="+mn-ea"/>
              <a:cs typeface="+mn-cs"/>
            </a:rPr>
            <a:t>1. </a:t>
          </a:r>
          <a:r>
            <a:rPr lang="en-US" sz="1100" b="0" i="0" u="sng" baseline="0">
              <a:solidFill>
                <a:schemeClr val="dk1"/>
              </a:solidFill>
              <a:effectLst/>
              <a:latin typeface="+mn-lt"/>
              <a:ea typeface="+mn-ea"/>
              <a:cs typeface="+mn-cs"/>
            </a:rPr>
            <a:t>Delete items</a:t>
          </a:r>
          <a:r>
            <a:rPr lang="en-US" sz="1100" b="0" i="0" baseline="0">
              <a:solidFill>
                <a:schemeClr val="dk1"/>
              </a:solidFill>
              <a:effectLst/>
              <a:latin typeface="+mn-lt"/>
              <a:ea typeface="+mn-ea"/>
              <a:cs typeface="+mn-cs"/>
            </a:rPr>
            <a:t>: F</a:t>
          </a:r>
          <a:r>
            <a:rPr lang="en-US" sz="1100" b="0" i="0">
              <a:solidFill>
                <a:schemeClr val="dk1"/>
              </a:solidFill>
              <a:effectLst/>
              <a:latin typeface="+mn-lt"/>
              <a:ea typeface="+mn-ea"/>
              <a:cs typeface="+mn-cs"/>
            </a:rPr>
            <a:t>ind the row corresponding to the item you want to exclude, and delete the entire row. For example, if you choose not </a:t>
          </a:r>
          <a:r>
            <a:rPr lang="en-US" sz="1100" b="0" i="0">
              <a:solidFill>
                <a:sysClr val="windowText" lastClr="000000"/>
              </a:solidFill>
              <a:effectLst/>
              <a:latin typeface="+mn-lt"/>
              <a:ea typeface="+mn-ea"/>
              <a:cs typeface="+mn-cs"/>
            </a:rPr>
            <a:t>to</a:t>
          </a:r>
          <a:r>
            <a:rPr lang="en-US" sz="1100" b="0" i="0">
              <a:solidFill>
                <a:srgbClr val="FF0000"/>
              </a:solidFill>
              <a:effectLst/>
              <a:latin typeface="+mn-lt"/>
              <a:ea typeface="+mn-ea"/>
              <a:cs typeface="+mn-cs"/>
            </a:rPr>
            <a:t> </a:t>
          </a:r>
          <a:r>
            <a:rPr lang="en-US" sz="1100" b="0" i="0">
              <a:solidFill>
                <a:schemeClr val="dk1"/>
              </a:solidFill>
              <a:effectLst/>
              <a:latin typeface="+mn-lt"/>
              <a:ea typeface="+mn-ea"/>
              <a:cs typeface="+mn-cs"/>
            </a:rPr>
            <a:t>use Q1.1_1 in your survey, you can delete row 16 entirely. </a:t>
          </a:r>
          <a:r>
            <a:rPr lang="en-US" b="0"/>
            <a:t/>
          </a:r>
          <a:br>
            <a:rPr lang="en-US" b="0"/>
          </a:br>
          <a:r>
            <a:rPr lang="en-US" b="0"/>
            <a:t>2</a:t>
          </a:r>
          <a:r>
            <a:rPr lang="en-US" sz="1100" b="0" i="0">
              <a:solidFill>
                <a:schemeClr val="dk1"/>
              </a:solidFill>
              <a:effectLst/>
              <a:latin typeface="+mn-lt"/>
              <a:ea typeface="+mn-ea"/>
              <a:cs typeface="+mn-cs"/>
            </a:rPr>
            <a:t>. </a:t>
          </a:r>
          <a:r>
            <a:rPr lang="en-US" sz="1100" b="0" i="0" u="sng">
              <a:solidFill>
                <a:schemeClr val="dk1"/>
              </a:solidFill>
              <a:effectLst/>
              <a:latin typeface="+mn-lt"/>
              <a:ea typeface="+mn-ea"/>
              <a:cs typeface="+mn-cs"/>
            </a:rPr>
            <a:t>Add New items</a:t>
          </a:r>
          <a:r>
            <a:rPr lang="en-US" sz="1100" b="0" i="0">
              <a:solidFill>
                <a:schemeClr val="dk1"/>
              </a:solidFill>
              <a:effectLst/>
              <a:latin typeface="+mn-lt"/>
              <a:ea typeface="+mn-ea"/>
              <a:cs typeface="+mn-cs"/>
            </a:rPr>
            <a:t>: Add a new survey item (new row)</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at the end of the table. Note all columns in the table must be accurately customized. Example: adding a new item to the survey</a:t>
          </a:r>
          <a:r>
            <a:rPr lang="en-US" sz="1100" b="0" i="0">
              <a:solidFill>
                <a:sysClr val="windowText" lastClr="000000"/>
              </a:solidFill>
              <a:effectLst/>
              <a:latin typeface="+mn-lt"/>
              <a:ea typeface="+mn-ea"/>
              <a:cs typeface="+mn-cs"/>
            </a:rPr>
            <a:t>, which states</a:t>
          </a:r>
          <a:r>
            <a:rPr lang="en-US" sz="1100" b="0" i="0" baseline="0">
              <a:solidFill>
                <a:sysClr val="windowText" lastClr="000000"/>
              </a:solidFill>
              <a:effectLst/>
              <a:latin typeface="+mn-lt"/>
              <a:ea typeface="+mn-ea"/>
              <a:cs typeface="+mn-cs"/>
            </a:rPr>
            <a:t> "There is collaboration across work units to achieve goals.", as a new row at the bottom of this sheet. </a:t>
          </a:r>
          <a:r>
            <a:rPr lang="en-US" sz="1100" b="0" i="0">
              <a:solidFill>
                <a:sysClr val="windowText" lastClr="000000"/>
              </a:solidFill>
              <a:effectLst/>
              <a:latin typeface="+mn-lt"/>
              <a:ea typeface="+mn-ea"/>
              <a:cs typeface="+mn-cs"/>
            </a:rPr>
            <a:t>The response </a:t>
          </a:r>
          <a:r>
            <a:rPr lang="en-US" sz="1100" b="0" i="0">
              <a:solidFill>
                <a:schemeClr val="dk1"/>
              </a:solidFill>
              <a:effectLst/>
              <a:latin typeface="+mn-lt"/>
              <a:ea typeface="+mn-ea"/>
              <a:cs typeface="+mn-cs"/>
            </a:rPr>
            <a:t>options for this question typically range from "Strongly Disagree" to "Strongly Agree," representing a spectrum from negative (N) to positive (P). Therefore, the direction of this survey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item (Column D) would be "N-P". If you are adding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an</a:t>
          </a:r>
          <a:r>
            <a:rPr lang="en-US" sz="1100" b="0" i="0" baseline="0">
              <a:solidFill>
                <a:schemeClr val="dk1"/>
              </a:solidFill>
              <a:effectLst/>
              <a:latin typeface="+mn-lt"/>
              <a:ea typeface="+mn-ea"/>
              <a:cs typeface="+mn-cs"/>
            </a:rPr>
            <a:t> item</a:t>
          </a:r>
          <a:r>
            <a:rPr lang="en-US" sz="1100" b="0" i="0">
              <a:solidFill>
                <a:schemeClr val="dk1"/>
              </a:solidFill>
              <a:effectLst/>
              <a:latin typeface="+mn-lt"/>
              <a:ea typeface="+mn-ea"/>
              <a:cs typeface="+mn-cs"/>
            </a:rPr>
            <a:t> with response</a:t>
          </a:r>
          <a:r>
            <a:rPr lang="en-US" sz="1100" b="0" i="0" baseline="0">
              <a:solidFill>
                <a:schemeClr val="dk1"/>
              </a:solidFill>
              <a:effectLst/>
              <a:latin typeface="+mn-lt"/>
              <a:ea typeface="+mn-ea"/>
              <a:cs typeface="+mn-cs"/>
            </a:rPr>
            <a:t> options ordered in </a:t>
          </a:r>
          <a:r>
            <a:rPr lang="en-US" sz="1100" b="0" i="0">
              <a:solidFill>
                <a:schemeClr val="dk1"/>
              </a:solidFill>
              <a:effectLst/>
              <a:latin typeface="+mn-lt"/>
              <a:ea typeface="+mn-ea"/>
              <a:cs typeface="+mn-cs"/>
            </a:rPr>
            <a:t>the opposite direction, you should enter "P-N". Next, add a unique category name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(not one</a:t>
          </a:r>
          <a:r>
            <a:rPr lang="en-US" sz="1100" b="0" i="0" baseline="0">
              <a:solidFill>
                <a:schemeClr val="dk1"/>
              </a:solidFill>
              <a:effectLst/>
              <a:latin typeface="+mn-lt"/>
              <a:ea typeface="+mn-ea"/>
              <a:cs typeface="+mn-cs"/>
            </a:rPr>
            <a:t> already used by </a:t>
          </a:r>
          <a:r>
            <a:rPr lang="en-US" sz="1100" b="0" i="0" baseline="0">
              <a:solidFill>
                <a:sysClr val="windowText" lastClr="000000"/>
              </a:solidFill>
              <a:effectLst/>
              <a:latin typeface="+mn-lt"/>
              <a:ea typeface="+mn-ea"/>
              <a:cs typeface="+mn-cs"/>
            </a:rPr>
            <a:t>M-SCAIT). In the example, the category name could be "Collaboration." Note</a:t>
          </a:r>
          <a:r>
            <a:rPr lang="en-US" sz="1100" b="0" i="0" baseline="0">
              <a:solidFill>
                <a:schemeClr val="dk1"/>
              </a:solidFill>
              <a:effectLst/>
              <a:latin typeface="+mn-lt"/>
              <a:ea typeface="+mn-ea"/>
              <a:cs typeface="+mn-cs"/>
            </a:rPr>
            <a:t>,</a:t>
          </a:r>
          <a:r>
            <a:rPr lang="en-US" sz="1100" b="0" i="0">
              <a:solidFill>
                <a:schemeClr val="dk1"/>
              </a:solidFill>
              <a:effectLst/>
              <a:latin typeface="+mn-lt"/>
              <a:ea typeface="+mn-ea"/>
              <a:cs typeface="+mn-cs"/>
            </a:rPr>
            <a:t> you will need to customize the tables and figures in Step 4 to incorporate any</a:t>
          </a:r>
          <a:r>
            <a:rPr lang="en-US" sz="1100" b="0" i="0" baseline="0">
              <a:solidFill>
                <a:schemeClr val="dk1"/>
              </a:solidFill>
              <a:effectLst/>
              <a:latin typeface="+mn-lt"/>
              <a:ea typeface="+mn-ea"/>
              <a:cs typeface="+mn-cs"/>
            </a:rPr>
            <a:t> new categories</a:t>
          </a:r>
          <a:r>
            <a:rPr lang="en-US" sz="1100" b="0" i="0">
              <a:solidFill>
                <a:schemeClr val="dk1"/>
              </a:solidFill>
              <a:effectLst/>
              <a:latin typeface="+mn-lt"/>
              <a:ea typeface="+mn-ea"/>
              <a:cs typeface="+mn-cs"/>
            </a:rPr>
            <a:t>.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3. </a:t>
          </a:r>
          <a:r>
            <a:rPr lang="en-US" sz="1100" b="0" i="0" u="sng">
              <a:solidFill>
                <a:schemeClr val="dk1"/>
              </a:solidFill>
              <a:effectLst/>
              <a:latin typeface="+mn-lt"/>
              <a:ea typeface="+mn-ea"/>
              <a:cs typeface="+mn-cs"/>
            </a:rPr>
            <a:t>Modify response options</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Currently, this sheet supports a 6-point Likert scale (for both </a:t>
          </a:r>
          <a:r>
            <a:rPr lang="en-US" sz="1100" b="0" i="1">
              <a:solidFill>
                <a:schemeClr val="dk1"/>
              </a:solidFill>
              <a:effectLst/>
              <a:latin typeface="+mn-lt"/>
              <a:ea typeface="+mn-ea"/>
              <a:cs typeface="+mn-cs"/>
            </a:rPr>
            <a:t>Agreement</a:t>
          </a:r>
          <a:r>
            <a:rPr lang="en-US" sz="1100" b="0" i="0">
              <a:solidFill>
                <a:schemeClr val="dk1"/>
              </a:solidFill>
              <a:effectLst/>
              <a:latin typeface="+mn-lt"/>
              <a:ea typeface="+mn-ea"/>
              <a:cs typeface="+mn-cs"/>
            </a:rPr>
            <a:t> and </a:t>
          </a:r>
          <a:r>
            <a:rPr lang="en-US" sz="1100" b="0" i="1">
              <a:solidFill>
                <a:schemeClr val="dk1"/>
              </a:solidFill>
              <a:effectLst/>
              <a:latin typeface="+mn-lt"/>
              <a:ea typeface="+mn-ea"/>
              <a:cs typeface="+mn-cs"/>
            </a:rPr>
            <a:t>Frequency</a:t>
          </a:r>
          <a:r>
            <a:rPr lang="en-US" sz="1100" b="0" i="0">
              <a:solidFill>
                <a:schemeClr val="dk1"/>
              </a:solidFill>
              <a:effectLst/>
              <a:latin typeface="+mn-lt"/>
              <a:ea typeface="+mn-ea"/>
              <a:cs typeface="+mn-cs"/>
            </a:rPr>
            <a:t>). If you wish to customize this (e.g., change to a 5 or 7-point Likert scale</a:t>
          </a:r>
          <a:r>
            <a:rPr lang="en-US" sz="1100" b="0" i="0" baseline="0">
              <a:solidFill>
                <a:schemeClr val="dk1"/>
              </a:solidFill>
              <a:effectLst/>
              <a:latin typeface="+mn-lt"/>
              <a:ea typeface="+mn-ea"/>
              <a:cs typeface="+mn-cs"/>
            </a:rPr>
            <a:t>)</a:t>
          </a:r>
          <a:r>
            <a:rPr lang="en-US" sz="1100" b="0" i="0">
              <a:solidFill>
                <a:schemeClr val="dk1"/>
              </a:solidFill>
              <a:effectLst/>
              <a:latin typeface="+mn-lt"/>
              <a:ea typeface="+mn-ea"/>
              <a:cs typeface="+mn-cs"/>
            </a:rPr>
            <a:t>, you will need to </a:t>
          </a:r>
          <a:r>
            <a:rPr lang="en-US" sz="1100" b="0" i="0">
              <a:solidFill>
                <a:sysClr val="windowText" lastClr="000000"/>
              </a:solidFill>
              <a:effectLst/>
              <a:latin typeface="+mn-lt"/>
              <a:ea typeface="+mn-ea"/>
              <a:cs typeface="+mn-cs"/>
            </a:rPr>
            <a:t>edit the Response</a:t>
          </a:r>
          <a:r>
            <a:rPr lang="en-US" sz="1100" b="0" i="0" baseline="0">
              <a:solidFill>
                <a:sysClr val="windowText" lastClr="000000"/>
              </a:solidFill>
              <a:effectLst/>
              <a:latin typeface="+mn-lt"/>
              <a:ea typeface="+mn-ea"/>
              <a:cs typeface="+mn-cs"/>
            </a:rPr>
            <a:t> Option table</a:t>
          </a:r>
          <a:r>
            <a:rPr lang="en-US" sz="1100" b="0" i="0">
              <a:solidFill>
                <a:sysClr val="windowText" lastClr="000000"/>
              </a:solidFill>
              <a:effectLst/>
              <a:latin typeface="+mn-lt"/>
              <a:ea typeface="+mn-ea"/>
              <a:cs typeface="+mn-cs"/>
            </a:rPr>
            <a:t> in Step 2,</a:t>
          </a:r>
          <a:r>
            <a:rPr lang="en-US" sz="1100" b="0" i="0" baseline="0">
              <a:solidFill>
                <a:sysClr val="windowText" lastClr="000000"/>
              </a:solidFill>
              <a:effectLst/>
              <a:latin typeface="+mn-lt"/>
              <a:ea typeface="+mn-ea"/>
              <a:cs typeface="+mn-cs"/>
            </a:rPr>
            <a:t> as well as </a:t>
          </a:r>
          <a:r>
            <a:rPr lang="en-US" sz="1100" b="0" i="0">
              <a:solidFill>
                <a:sysClr val="windowText" lastClr="000000"/>
              </a:solidFill>
              <a:effectLst/>
              <a:latin typeface="+mn-lt"/>
              <a:ea typeface="+mn-ea"/>
              <a:cs typeface="+mn-cs"/>
            </a:rPr>
            <a:t>the tables and figures in Step 4 to incorporate any</a:t>
          </a:r>
          <a:r>
            <a:rPr lang="en-US" sz="1100" b="0" i="0" baseline="0">
              <a:solidFill>
                <a:sysClr val="windowText" lastClr="000000"/>
              </a:solidFill>
              <a:effectLst/>
              <a:latin typeface="+mn-lt"/>
              <a:ea typeface="+mn-ea"/>
              <a:cs typeface="+mn-cs"/>
            </a:rPr>
            <a:t> revised response options</a:t>
          </a:r>
          <a:r>
            <a:rPr lang="en-US" sz="1100" b="0" i="0">
              <a:solidFill>
                <a:sysClr val="windowText" lastClr="000000"/>
              </a:solidFill>
              <a:effectLst/>
              <a:latin typeface="+mn-lt"/>
              <a:ea typeface="+mn-ea"/>
              <a:cs typeface="+mn-cs"/>
            </a:rPr>
            <a:t>.</a:t>
          </a:r>
        </a:p>
        <a:p>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After collecting</a:t>
          </a:r>
          <a:r>
            <a:rPr lang="en-US" sz="1100" b="1" i="0" baseline="0">
              <a:solidFill>
                <a:schemeClr val="dk1"/>
              </a:solidFill>
              <a:effectLst/>
              <a:latin typeface="+mn-lt"/>
              <a:ea typeface="+mn-ea"/>
              <a:cs typeface="+mn-cs"/>
            </a:rPr>
            <a:t> data, come back to this Step and v</a:t>
          </a:r>
          <a:r>
            <a:rPr lang="en-US" sz="1100" b="1" i="0">
              <a:solidFill>
                <a:schemeClr val="dk1"/>
              </a:solidFill>
              <a:effectLst/>
              <a:latin typeface="+mn-lt"/>
              <a:ea typeface="+mn-ea"/>
              <a:cs typeface="+mn-cs"/>
            </a:rPr>
            <a:t>erify</a:t>
          </a:r>
          <a:r>
            <a:rPr lang="en-US" sz="1100" b="1" i="0" baseline="0">
              <a:solidFill>
                <a:schemeClr val="dk1"/>
              </a:solidFill>
              <a:effectLst/>
              <a:latin typeface="+mn-lt"/>
              <a:ea typeface="+mn-ea"/>
              <a:cs typeface="+mn-cs"/>
            </a:rPr>
            <a:t> there are no error messages in columns G and H </a:t>
          </a:r>
          <a:r>
            <a:rPr lang="en-US" sz="1100" b="0" i="0" baseline="0">
              <a:solidFill>
                <a:schemeClr val="dk1"/>
              </a:solidFill>
              <a:effectLst/>
              <a:latin typeface="+mn-lt"/>
              <a:ea typeface="+mn-ea"/>
              <a:cs typeface="+mn-cs"/>
            </a:rPr>
            <a:t>(here in Step 1). </a:t>
          </a:r>
        </a:p>
      </xdr:txBody>
    </xdr:sp>
    <xdr:clientData/>
  </xdr:twoCellAnchor>
  <xdr:twoCellAnchor>
    <xdr:from>
      <xdr:col>6</xdr:col>
      <xdr:colOff>47625</xdr:colOff>
      <xdr:row>0</xdr:row>
      <xdr:rowOff>0</xdr:rowOff>
    </xdr:from>
    <xdr:to>
      <xdr:col>7</xdr:col>
      <xdr:colOff>1819275</xdr:colOff>
      <xdr:row>12</xdr:row>
      <xdr:rowOff>133350</xdr:rowOff>
    </xdr:to>
    <xdr:sp macro="" textlink="">
      <xdr:nvSpPr>
        <xdr:cNvPr id="3" name="TextBox 2"/>
        <xdr:cNvSpPr txBox="1"/>
      </xdr:nvSpPr>
      <xdr:spPr>
        <a:xfrm>
          <a:off x="12001500" y="0"/>
          <a:ext cx="6562725" cy="24098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t>About</a:t>
          </a:r>
          <a:r>
            <a:rPr lang="en-US" sz="1100" b="1" baseline="0"/>
            <a:t> </a:t>
          </a:r>
          <a:r>
            <a:rPr lang="en-US" sz="1100" b="1" i="1" baseline="0"/>
            <a:t>Check Survey Item</a:t>
          </a:r>
          <a:r>
            <a:rPr lang="en-US" sz="1100" b="1" baseline="0"/>
            <a:t> and </a:t>
          </a:r>
          <a:r>
            <a:rPr lang="en-US" sz="1100" b="1" i="1" baseline="0"/>
            <a:t>Check Response Option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1" baseline="0">
              <a:solidFill>
                <a:sysClr val="windowText" lastClr="000000"/>
              </a:solidFill>
            </a:rPr>
            <a:t>This validation will be most helpful when checking for correctness during a pilot test because this will enable you to identify any issues with the survey platform before administering the survey to the full population.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i="1"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t>Columns G and beyond are a validation that ensures the scoring functions are working properly. The validation does two things: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t>1. Column G checks that there is a Survey Item in the response data you paste(d) into Step 3 that has the same wording as the Survey Item you developed in Column E.  </a:t>
          </a:r>
          <a:r>
            <a:rPr lang="en-US" sz="1100">
              <a:solidFill>
                <a:schemeClr val="dk1"/>
              </a:solidFill>
              <a:effectLst/>
              <a:latin typeface="+mn-lt"/>
              <a:ea typeface="+mn-ea"/>
              <a:cs typeface="+mn-cs"/>
            </a:rPr>
            <a:t>Please verify that </a:t>
          </a:r>
          <a:r>
            <a:rPr lang="en-US" sz="1100" i="1">
              <a:solidFill>
                <a:schemeClr val="dk1"/>
              </a:solidFill>
              <a:effectLst/>
              <a:latin typeface="+mn-lt"/>
              <a:ea typeface="+mn-ea"/>
              <a:cs typeface="+mn-cs"/>
            </a:rPr>
            <a:t>Check</a:t>
          </a:r>
          <a:r>
            <a:rPr lang="en-US" sz="1100" i="1" baseline="0">
              <a:solidFill>
                <a:schemeClr val="dk1"/>
              </a:solidFill>
              <a:effectLst/>
              <a:latin typeface="+mn-lt"/>
              <a:ea typeface="+mn-ea"/>
              <a:cs typeface="+mn-cs"/>
            </a:rPr>
            <a:t> Survey Item </a:t>
          </a:r>
          <a:r>
            <a:rPr lang="en-US" sz="1100">
              <a:solidFill>
                <a:schemeClr val="dk1"/>
              </a:solidFill>
              <a:effectLst/>
              <a:latin typeface="+mn-lt"/>
              <a:ea typeface="+mn-ea"/>
              <a:cs typeface="+mn-cs"/>
            </a:rPr>
            <a:t>in Column 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says "OK" for every row.</a:t>
          </a:r>
          <a:r>
            <a:rPr lang="en-US" sz="1100" baseline="0">
              <a:solidFill>
                <a:schemeClr val="dk1"/>
              </a:solidFill>
              <a:effectLst/>
              <a:latin typeface="+mn-lt"/>
              <a:ea typeface="+mn-ea"/>
              <a:cs typeface="+mn-cs"/>
            </a:rPr>
            <a:t> An error message means that there is a difference in Survey Item wording between Step 1 and Step 3. This must be fixed in the Survey Item wording in Step 3 for Step 4 to be correct.</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2. Column H checks that the Response Options in Steps 1, 2, and 3 are aligned. It checks that the Response Type entered in Step 1 agrees with responses in Step 3. Please verify that </a:t>
          </a:r>
          <a:r>
            <a:rPr lang="en-US" sz="1100" i="1" baseline="0">
              <a:solidFill>
                <a:schemeClr val="dk1"/>
              </a:solidFill>
              <a:effectLst/>
              <a:latin typeface="+mn-lt"/>
              <a:ea typeface="+mn-ea"/>
              <a:cs typeface="+mn-cs"/>
            </a:rPr>
            <a:t>Check Response Options </a:t>
          </a:r>
          <a:r>
            <a:rPr lang="en-US" sz="1100" baseline="0">
              <a:solidFill>
                <a:schemeClr val="dk1"/>
              </a:solidFill>
              <a:effectLst/>
              <a:latin typeface="+mn-lt"/>
              <a:ea typeface="+mn-ea"/>
              <a:cs typeface="+mn-cs"/>
            </a:rPr>
            <a:t>in Column H says "OK" for every row. Any errors must be fixed for Step 4 to be correct.</a:t>
          </a:r>
          <a:br>
            <a:rPr lang="en-US" sz="1100" baseline="0">
              <a:solidFill>
                <a:schemeClr val="dk1"/>
              </a:solidFill>
              <a:effectLst/>
              <a:latin typeface="+mn-lt"/>
              <a:ea typeface="+mn-ea"/>
              <a:cs typeface="+mn-cs"/>
            </a:rPr>
          </a:br>
          <a:endParaRPr lang="en-US" sz="1100" b="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28576</xdr:rowOff>
    </xdr:from>
    <xdr:to>
      <xdr:col>9</xdr:col>
      <xdr:colOff>542925</xdr:colOff>
      <xdr:row>35</xdr:row>
      <xdr:rowOff>175260</xdr:rowOff>
    </xdr:to>
    <xdr:sp macro="" textlink="">
      <xdr:nvSpPr>
        <xdr:cNvPr id="3" name="TextBox 2"/>
        <xdr:cNvSpPr txBox="1"/>
      </xdr:nvSpPr>
      <xdr:spPr>
        <a:xfrm>
          <a:off x="28575" y="28576"/>
          <a:ext cx="7197090" cy="65474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Step</a:t>
          </a:r>
          <a:r>
            <a:rPr lang="en-US" sz="1400" b="1" baseline="0"/>
            <a:t> 2. Collect Survey Data.</a:t>
          </a:r>
        </a:p>
        <a:p>
          <a:endParaRPr lang="en-US" sz="1100" b="1" baseline="0"/>
        </a:p>
        <a:p>
          <a:r>
            <a:rPr lang="en-US" sz="1100" b="1" baseline="0"/>
            <a:t>Take the Survey Items developed in Step 1 and enter them into your survey platform of choice </a:t>
          </a:r>
          <a:r>
            <a:rPr lang="en-US" sz="1100" baseline="0">
              <a:solidFill>
                <a:schemeClr val="dk1"/>
              </a:solidFill>
              <a:effectLst/>
              <a:latin typeface="+mn-lt"/>
              <a:ea typeface="+mn-ea"/>
              <a:cs typeface="+mn-cs"/>
            </a:rPr>
            <a:t>(e.g., Qualtrics, Google Forms, Microsoft Forms, SurveyMonkey)</a:t>
          </a:r>
          <a:r>
            <a:rPr lang="en-US" sz="1100" b="0" baseline="0"/>
            <a:t>.</a:t>
          </a:r>
          <a:r>
            <a:rPr lang="en-US" sz="1100" b="1" baseline="0"/>
            <a:t> </a:t>
          </a:r>
          <a:br>
            <a:rPr lang="en-US" sz="1100" b="1" baseline="0"/>
          </a:br>
          <a:r>
            <a:rPr lang="en-US" sz="1100" baseline="0"/>
            <a:t/>
          </a:r>
          <a:br>
            <a:rPr lang="en-US" sz="1100" baseline="0"/>
          </a:br>
          <a:r>
            <a:rPr lang="en-US" sz="1100" i="0" baseline="0"/>
            <a:t>When entering your items into your survey platform, </a:t>
          </a:r>
          <a:r>
            <a:rPr lang="en-US" sz="1100" b="1" i="0" baseline="0"/>
            <a:t>the Response Options must be spelled in the following way for the Data Analysis Tools to work</a:t>
          </a:r>
          <a:r>
            <a:rPr lang="en-US" sz="1100" i="0" baseline="0"/>
            <a:t>:</a:t>
          </a:r>
          <a:br>
            <a:rPr lang="en-US" sz="1100" i="0" baseline="0"/>
          </a:br>
          <a:endParaRPr lang="en-US" sz="1100" i="0" baseline="0"/>
        </a:p>
        <a:p>
          <a:r>
            <a:rPr lang="en-US" sz="1100" i="0" u="sng" baseline="0"/>
            <a:t>Agreement Responses:</a:t>
          </a:r>
        </a:p>
        <a:p>
          <a:r>
            <a:rPr lang="en-US" sz="1100" i="0" u="none" baseline="0"/>
            <a:t>	Strongly Disagree		Strongly Agree</a:t>
          </a:r>
          <a:br>
            <a:rPr lang="en-US" sz="1100" i="0" u="none" baseline="0"/>
          </a:br>
          <a:r>
            <a:rPr lang="en-US" sz="1100" i="0" u="none" baseline="0"/>
            <a:t>	Disagree			Agree</a:t>
          </a:r>
        </a:p>
        <a:p>
          <a:r>
            <a:rPr lang="en-US" sz="1100" i="0" u="none" baseline="0"/>
            <a:t>	Slightly Disagree	-or-	Slightly Agree</a:t>
          </a:r>
        </a:p>
        <a:p>
          <a:r>
            <a:rPr lang="en-US" sz="1100" i="0" u="none" baseline="0"/>
            <a:t>	Slightly Agree			Slightly Disagree</a:t>
          </a:r>
        </a:p>
        <a:p>
          <a:r>
            <a:rPr lang="en-US" sz="1100" i="0" u="none" baseline="0"/>
            <a:t>	Agree			Disagree</a:t>
          </a:r>
        </a:p>
        <a:p>
          <a:r>
            <a:rPr lang="en-US" sz="1100" i="0" u="none" baseline="0"/>
            <a:t>	Strongly Agree</a:t>
          </a:r>
          <a:r>
            <a:rPr lang="en-US" sz="1100" b="1" i="0" u="none" strike="noStrike">
              <a:solidFill>
                <a:schemeClr val="dk1"/>
              </a:solidFill>
              <a:effectLst/>
              <a:latin typeface="+mn-lt"/>
              <a:ea typeface="+mn-ea"/>
              <a:cs typeface="+mn-cs"/>
            </a:rPr>
            <a:t> </a:t>
          </a:r>
          <a:r>
            <a:rPr lang="en-US"/>
            <a:t> 			Strongly</a:t>
          </a:r>
          <a:r>
            <a:rPr lang="en-US" baseline="0"/>
            <a:t> Disagree</a:t>
          </a:r>
          <a:endParaRPr lang="en-US"/>
        </a:p>
        <a:p>
          <a:r>
            <a:rPr lang="en-US" sz="1100" i="0" u="sng" baseline="0"/>
            <a:t>Frequency Responses:</a:t>
          </a:r>
        </a:p>
        <a:p>
          <a:r>
            <a:rPr lang="en-US" sz="1100" i="0" u="none" baseline="0"/>
            <a:t>	Never			All of the time</a:t>
          </a:r>
        </a:p>
        <a:p>
          <a:r>
            <a:rPr lang="en-US" sz="1100" i="0" u="none" baseline="0"/>
            <a:t>	Rarely			Most of the time</a:t>
          </a:r>
        </a:p>
        <a:p>
          <a:r>
            <a:rPr lang="en-US" sz="1100" i="0" u="none" baseline="0"/>
            <a:t>	Sometimes		-or-	Frequently</a:t>
          </a:r>
        </a:p>
        <a:p>
          <a:r>
            <a:rPr lang="en-US" sz="1100" i="0" u="none" baseline="0"/>
            <a:t>	Frequently			Sometimes</a:t>
          </a:r>
        </a:p>
        <a:p>
          <a:r>
            <a:rPr lang="en-US" sz="1100" i="0" u="none" baseline="0"/>
            <a:t>	Most of the time		Rarely</a:t>
          </a:r>
        </a:p>
        <a:p>
          <a:r>
            <a:rPr lang="en-US" sz="1100" i="0" u="none" baseline="0"/>
            <a:t>	All of the time 			Never</a:t>
          </a:r>
        </a:p>
        <a:p>
          <a:pPr marL="0" marR="0" lvl="0" indent="0"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mn-lt"/>
              <a:ea typeface="+mn-ea"/>
              <a:cs typeface="+mn-cs"/>
            </a:rPr>
            <a:t/>
          </a:r>
          <a:br>
            <a:rPr lang="en-US" sz="1100" i="0" baseline="0">
              <a:solidFill>
                <a:schemeClr val="dk1"/>
              </a:solidFill>
              <a:effectLst/>
              <a:latin typeface="+mn-lt"/>
              <a:ea typeface="+mn-ea"/>
              <a:cs typeface="+mn-cs"/>
            </a:rPr>
          </a:br>
          <a:r>
            <a:rPr lang="en-US" sz="1100" i="0" baseline="0">
              <a:solidFill>
                <a:schemeClr val="dk1"/>
              </a:solidFill>
              <a:effectLst/>
              <a:latin typeface="+mn-lt"/>
              <a:ea typeface="+mn-ea"/>
              <a:cs typeface="+mn-cs"/>
            </a:rPr>
            <a:t>The Agreement and Frequency Responses can be customized, but customizing them is not recommended. </a:t>
          </a:r>
          <a:r>
            <a:rPr lang="en-US" sz="1100" i="1" baseline="0">
              <a:solidFill>
                <a:schemeClr val="dk1"/>
              </a:solidFill>
              <a:effectLst/>
              <a:latin typeface="+mn-lt"/>
              <a:ea typeface="+mn-ea"/>
              <a:cs typeface="+mn-cs"/>
            </a:rPr>
            <a:t>The Agreement and Frequency Responses used by the Data Analysis Tools are provided in the table to the right for transparency purposes.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i="0"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Be sure to review your survey carefully for any typos</a:t>
          </a:r>
          <a:r>
            <a:rPr lang="en-US" sz="1100" i="0" baseline="0">
              <a:solidFill>
                <a:schemeClr val="dk1"/>
              </a:solidFill>
              <a:effectLst/>
              <a:latin typeface="+mn-lt"/>
              <a:ea typeface="+mn-ea"/>
              <a:cs typeface="+mn-cs"/>
            </a:rPr>
            <a:t>. The </a:t>
          </a:r>
          <a:r>
            <a:rPr lang="en-US" sz="1100" i="1" baseline="0">
              <a:solidFill>
                <a:schemeClr val="dk1"/>
              </a:solidFill>
              <a:effectLst/>
              <a:latin typeface="+mn-lt"/>
              <a:ea typeface="+mn-ea"/>
              <a:cs typeface="+mn-cs"/>
            </a:rPr>
            <a:t>Data Analysis Tools </a:t>
          </a:r>
          <a:r>
            <a:rPr lang="en-US" sz="1100" i="0" baseline="0">
              <a:solidFill>
                <a:schemeClr val="dk1"/>
              </a:solidFill>
              <a:effectLst/>
              <a:latin typeface="+mn-lt"/>
              <a:ea typeface="+mn-ea"/>
              <a:cs typeface="+mn-cs"/>
            </a:rPr>
            <a:t>will not work if there are any typos in what you entered for Step 1 or for Step 3.</a:t>
          </a:r>
          <a:br>
            <a:rPr lang="en-US" sz="1100" i="0" baseline="0">
              <a:solidFill>
                <a:schemeClr val="dk1"/>
              </a:solidFill>
              <a:effectLst/>
              <a:latin typeface="+mn-lt"/>
              <a:ea typeface="+mn-ea"/>
              <a:cs typeface="+mn-cs"/>
            </a:rPr>
          </a:br>
          <a:endParaRPr lang="en-US"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We strongly recommend conducting a pilot test with a small set of respondents (e.g., 5) and pasting the data into Step 3 to validate that the survey is set up accurately. Any errors (indicated in Columns G and H of Step 1) should be adjudicated before administering the survey to your full population. </a:t>
          </a:r>
          <a:endParaRPr lang="en-US">
            <a:effectLst/>
          </a:endParaRPr>
        </a:p>
        <a:p>
          <a:r>
            <a:rPr lang="en-US" sz="1100" i="0" baseline="0">
              <a:solidFill>
                <a:schemeClr val="dk1"/>
              </a:solidFill>
              <a:effectLst/>
              <a:latin typeface="+mn-lt"/>
              <a:ea typeface="+mn-ea"/>
              <a:cs typeface="+mn-cs"/>
            </a:rPr>
            <a:t/>
          </a:r>
          <a:br>
            <a:rPr lang="en-US" sz="1100" i="0" baseline="0">
              <a:solidFill>
                <a:schemeClr val="dk1"/>
              </a:solidFill>
              <a:effectLst/>
              <a:latin typeface="+mn-lt"/>
              <a:ea typeface="+mn-ea"/>
              <a:cs typeface="+mn-cs"/>
            </a:rPr>
          </a:br>
          <a:r>
            <a:rPr lang="en-US" sz="1100" baseline="0">
              <a:solidFill>
                <a:schemeClr val="dk1"/>
              </a:solidFill>
              <a:effectLst/>
              <a:latin typeface="+mn-lt"/>
              <a:ea typeface="+mn-ea"/>
              <a:cs typeface="+mn-cs"/>
            </a:rPr>
            <a:t>Once you have verified that the Survey Items and Response Options you entered in Step 1 are correctly reflected in your survey platform, administer the survey to your employees. </a:t>
          </a:r>
        </a:p>
        <a:p>
          <a:endParaRPr lang="en-US" sz="1100" b="1"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After the survey has been administered, go to Step 3 and enter the data collected from your survey. </a:t>
          </a:r>
          <a:endParaRPr lang="en-US" sz="1100" i="0" u="none" baseline="0"/>
        </a:p>
        <a:p>
          <a:endParaRPr lang="en-US" sz="1100" i="0" u="none" baseline="0"/>
        </a:p>
        <a:p>
          <a:endParaRPr lang="en-US" sz="1100" i="0" u="sng"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51435</xdr:rowOff>
    </xdr:from>
    <xdr:to>
      <xdr:col>16</xdr:col>
      <xdr:colOff>561975</xdr:colOff>
      <xdr:row>12</xdr:row>
      <xdr:rowOff>123824</xdr:rowOff>
    </xdr:to>
    <xdr:sp macro="" textlink="">
      <xdr:nvSpPr>
        <xdr:cNvPr id="2" name="TextBox 1"/>
        <xdr:cNvSpPr txBox="1"/>
      </xdr:nvSpPr>
      <xdr:spPr>
        <a:xfrm>
          <a:off x="0" y="51435"/>
          <a:ext cx="10315575" cy="23583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Step 3. Enter Your Data.</a:t>
          </a:r>
        </a:p>
        <a:p>
          <a:r>
            <a:rPr lang="en-US" sz="1100" b="1">
              <a:solidFill>
                <a:schemeClr val="dk1"/>
              </a:solidFill>
              <a:effectLst/>
              <a:latin typeface="+mn-lt"/>
              <a:ea typeface="+mn-ea"/>
              <a:cs typeface="+mn-cs"/>
            </a:rPr>
            <a:t>C</a:t>
          </a:r>
          <a:r>
            <a:rPr lang="en-US" sz="1100" b="1" baseline="0">
              <a:solidFill>
                <a:schemeClr val="dk1"/>
              </a:solidFill>
              <a:effectLst/>
              <a:latin typeface="+mn-lt"/>
              <a:ea typeface="+mn-ea"/>
              <a:cs typeface="+mn-cs"/>
            </a:rPr>
            <a:t>opy all survey responses from raw data exported from your survey platform</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and </a:t>
          </a:r>
          <a:r>
            <a:rPr lang="en-US" sz="1100" b="1" i="0">
              <a:solidFill>
                <a:schemeClr val="dk1"/>
              </a:solidFill>
              <a:effectLst/>
              <a:latin typeface="+mn-lt"/>
              <a:ea typeface="+mn-ea"/>
              <a:cs typeface="+mn-cs"/>
            </a:rPr>
            <a:t>paste it below</a:t>
          </a:r>
          <a:r>
            <a:rPr lang="en-US" sz="1100" b="1" i="0" baseline="0">
              <a:solidFill>
                <a:schemeClr val="dk1"/>
              </a:solidFill>
              <a:effectLst/>
              <a:latin typeface="+mn-lt"/>
              <a:ea typeface="+mn-ea"/>
              <a:cs typeface="+mn-cs"/>
            </a:rPr>
            <a:t> </a:t>
          </a:r>
          <a:r>
            <a:rPr lang="en-US" sz="1100" b="0" i="0">
              <a:solidFill>
                <a:schemeClr val="dk1"/>
              </a:solidFill>
              <a:effectLst/>
              <a:latin typeface="+mn-lt"/>
              <a:ea typeface="+mn-ea"/>
              <a:cs typeface="+mn-cs"/>
            </a:rPr>
            <a:t>starting from cell A14 (</a:t>
          </a:r>
          <a:r>
            <a:rPr lang="en-US" sz="1100" b="1" i="0">
              <a:solidFill>
                <a:schemeClr val="dk1"/>
              </a:solidFill>
              <a:effectLst/>
              <a:latin typeface="+mn-lt"/>
              <a:ea typeface="+mn-ea"/>
              <a:cs typeface="+mn-cs"/>
            </a:rPr>
            <a:t>place table</a:t>
          </a:r>
          <a:r>
            <a:rPr lang="en-US" sz="1100" b="1" i="0" baseline="0">
              <a:solidFill>
                <a:schemeClr val="dk1"/>
              </a:solidFill>
              <a:effectLst/>
              <a:latin typeface="+mn-lt"/>
              <a:ea typeface="+mn-ea"/>
              <a:cs typeface="+mn-cs"/>
            </a:rPr>
            <a:t> headers in row 14, respondent data starting in row 15</a:t>
          </a:r>
          <a:r>
            <a:rPr lang="en-US" sz="1100" b="0" i="0" baseline="0">
              <a:solidFill>
                <a:schemeClr val="dk1"/>
              </a:solidFill>
              <a:effectLst/>
              <a:latin typeface="+mn-lt"/>
              <a:ea typeface="+mn-ea"/>
              <a:cs typeface="+mn-cs"/>
            </a:rPr>
            <a:t>)</a:t>
          </a:r>
          <a:r>
            <a:rPr lang="en-US" sz="1100" b="0" i="0">
              <a:solidFill>
                <a:schemeClr val="dk1"/>
              </a:solidFill>
              <a:effectLst/>
              <a:latin typeface="+mn-lt"/>
              <a:ea typeface="+mn-ea"/>
              <a:cs typeface="+mn-cs"/>
            </a:rPr>
            <a:t>. The format of the exported data may vary slightly, and may need to be formatted</a:t>
          </a:r>
          <a:r>
            <a:rPr lang="en-US" sz="1100" b="0" i="0" baseline="0">
              <a:solidFill>
                <a:schemeClr val="dk1"/>
              </a:solidFill>
              <a:effectLst/>
              <a:latin typeface="+mn-lt"/>
              <a:ea typeface="+mn-ea"/>
              <a:cs typeface="+mn-cs"/>
            </a:rPr>
            <a:t> to fit the table below</a:t>
          </a:r>
          <a:r>
            <a:rPr lang="en-US" sz="1100" b="0" i="0">
              <a:solidFill>
                <a:schemeClr val="dk1"/>
              </a:solidFill>
              <a:effectLst/>
              <a:latin typeface="+mn-lt"/>
              <a:ea typeface="+mn-ea"/>
              <a:cs typeface="+mn-cs"/>
            </a:rPr>
            <a:t>.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
          </a:r>
          <a:br>
            <a:rPr lang="en-US" sz="1100" b="0" i="0">
              <a:solidFill>
                <a:schemeClr val="dk1"/>
              </a:solidFill>
              <a:effectLst/>
              <a:latin typeface="+mn-lt"/>
              <a:ea typeface="+mn-ea"/>
              <a:cs typeface="+mn-cs"/>
            </a:rPr>
          </a:br>
          <a:r>
            <a:rPr lang="en-US" sz="1100" b="0" i="0">
              <a:solidFill>
                <a:schemeClr val="dk1"/>
              </a:solidFill>
              <a:effectLst/>
              <a:latin typeface="+mn-lt"/>
              <a:ea typeface="+mn-ea"/>
              <a:cs typeface="+mn-cs"/>
            </a:rPr>
            <a:t>This sheet is designed to </a:t>
          </a:r>
          <a:r>
            <a:rPr lang="en-US" sz="1100" b="0" i="0">
              <a:solidFill>
                <a:sysClr val="windowText" lastClr="000000"/>
              </a:solidFill>
              <a:effectLst/>
              <a:latin typeface="+mn-lt"/>
              <a:ea typeface="+mn-ea"/>
              <a:cs typeface="+mn-cs"/>
            </a:rPr>
            <a:t>aggregate response counts </a:t>
          </a:r>
          <a:r>
            <a:rPr lang="en-US" sz="1100" b="0" i="0">
              <a:solidFill>
                <a:schemeClr val="dk1"/>
              </a:solidFill>
              <a:effectLst/>
              <a:latin typeface="+mn-lt"/>
              <a:ea typeface="+mn-ea"/>
              <a:cs typeface="+mn-cs"/>
            </a:rPr>
            <a:t>for an unlimited number of respondents</a:t>
          </a:r>
          <a:r>
            <a:rPr lang="en-US" sz="1100" b="0" i="0" baseline="0">
              <a:solidFill>
                <a:schemeClr val="dk1"/>
              </a:solidFill>
              <a:effectLst/>
              <a:latin typeface="+mn-lt"/>
              <a:ea typeface="+mn-ea"/>
              <a:cs typeface="+mn-cs"/>
            </a:rPr>
            <a:t>. In </a:t>
          </a:r>
          <a:r>
            <a:rPr lang="en-US" sz="1100" b="0" i="0">
              <a:solidFill>
                <a:schemeClr val="dk1"/>
              </a:solidFill>
              <a:effectLst/>
              <a:latin typeface="+mn-lt"/>
              <a:ea typeface="+mn-ea"/>
              <a:cs typeface="+mn-cs"/>
            </a:rPr>
            <a:t>addition, this sheet is designed to support</a:t>
          </a:r>
          <a:r>
            <a:rPr lang="en-US" sz="1100" b="0" i="0" baseline="0">
              <a:solidFill>
                <a:schemeClr val="dk1"/>
              </a:solidFill>
              <a:effectLst/>
              <a:latin typeface="+mn-lt"/>
              <a:ea typeface="+mn-ea"/>
              <a:cs typeface="+mn-cs"/>
            </a:rPr>
            <a:t> the</a:t>
          </a:r>
          <a:r>
            <a:rPr lang="en-US" sz="1100" b="0" i="0">
              <a:solidFill>
                <a:schemeClr val="dk1"/>
              </a:solidFill>
              <a:effectLst/>
              <a:latin typeface="+mn-lt"/>
              <a:ea typeface="+mn-ea"/>
              <a:cs typeface="+mn-cs"/>
            </a:rPr>
            <a:t> items of</a:t>
          </a:r>
          <a:r>
            <a:rPr lang="en-US" sz="1100" b="0" i="0" baseline="0">
              <a:solidFill>
                <a:schemeClr val="dk1"/>
              </a:solidFill>
              <a:effectLst/>
              <a:latin typeface="+mn-lt"/>
              <a:ea typeface="+mn-ea"/>
              <a:cs typeface="+mn-cs"/>
            </a:rPr>
            <a:t> the M-SCAIT and any  customized survey items</a:t>
          </a:r>
          <a:r>
            <a:rPr lang="en-US" sz="1100" b="0" i="0">
              <a:solidFill>
                <a:schemeClr val="dk1"/>
              </a:solidFill>
              <a:effectLst/>
              <a:latin typeface="+mn-lt"/>
              <a:ea typeface="+mn-ea"/>
              <a:cs typeface="+mn-cs"/>
            </a:rPr>
            <a:t>. However, it will only work correctly if the survey</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items</a:t>
          </a:r>
          <a:r>
            <a:rPr lang="en-US" sz="1100" b="0" i="0" baseline="0">
              <a:solidFill>
                <a:schemeClr val="dk1"/>
              </a:solidFill>
              <a:effectLst/>
              <a:latin typeface="+mn-lt"/>
              <a:ea typeface="+mn-ea"/>
              <a:cs typeface="+mn-cs"/>
            </a:rPr>
            <a:t> in Step 1 match the wording of the items</a:t>
          </a:r>
          <a:r>
            <a:rPr lang="en-US" sz="1100" b="0" i="0" baseline="0">
              <a:solidFill>
                <a:srgbClr val="0070C0"/>
              </a:solidFill>
              <a:effectLst/>
              <a:latin typeface="+mn-lt"/>
              <a:ea typeface="+mn-ea"/>
              <a:cs typeface="+mn-cs"/>
            </a:rPr>
            <a:t> </a:t>
          </a:r>
          <a:r>
            <a:rPr lang="en-US" sz="1100" b="0" i="0" baseline="0">
              <a:solidFill>
                <a:sysClr val="windowText" lastClr="000000"/>
              </a:solidFill>
              <a:effectLst/>
              <a:latin typeface="+mn-lt"/>
              <a:ea typeface="+mn-ea"/>
              <a:cs typeface="+mn-cs"/>
            </a:rPr>
            <a:t>entered in the survey platform </a:t>
          </a:r>
          <a:r>
            <a:rPr lang="en-US" sz="1100" b="0" i="0" baseline="0">
              <a:solidFill>
                <a:schemeClr val="dk1"/>
              </a:solidFill>
              <a:effectLst/>
              <a:latin typeface="+mn-lt"/>
              <a:ea typeface="+mn-ea"/>
              <a:cs typeface="+mn-cs"/>
            </a:rPr>
            <a:t>(and in row 14, below).</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nce you have entered your data,</a:t>
          </a:r>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go</a:t>
          </a:r>
          <a:r>
            <a:rPr lang="en-US" sz="1100" b="0" i="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back to Step 1 and v</a:t>
          </a:r>
          <a:r>
            <a:rPr lang="en-US" sz="1100" b="1" i="0">
              <a:solidFill>
                <a:schemeClr val="dk1"/>
              </a:solidFill>
              <a:effectLst/>
              <a:latin typeface="+mn-lt"/>
              <a:ea typeface="+mn-ea"/>
              <a:cs typeface="+mn-cs"/>
            </a:rPr>
            <a:t>erify</a:t>
          </a:r>
          <a:r>
            <a:rPr lang="en-US" sz="1100" b="1" i="0" baseline="0">
              <a:solidFill>
                <a:schemeClr val="dk1"/>
              </a:solidFill>
              <a:effectLst/>
              <a:latin typeface="+mn-lt"/>
              <a:ea typeface="+mn-ea"/>
              <a:cs typeface="+mn-cs"/>
            </a:rPr>
            <a:t> there are no error messages in columns G and H. </a:t>
          </a:r>
          <a:r>
            <a:rPr lang="en-US" sz="1100" b="0" baseline="0">
              <a:solidFill>
                <a:schemeClr val="dk1"/>
              </a:solidFill>
              <a:effectLst/>
              <a:latin typeface="+mn-lt"/>
              <a:ea typeface="+mn-ea"/>
              <a:cs typeface="+mn-cs"/>
            </a:rPr>
            <a:t>If there are no errors, go to Step 4, Review Your Results.</a:t>
          </a:r>
          <a:r>
            <a:rPr lang="en-US" sz="1100" b="1" i="0" baseline="0">
              <a:solidFill>
                <a:schemeClr val="dk1"/>
              </a:solidFill>
              <a:effectLst/>
              <a:latin typeface="+mn-lt"/>
              <a:ea typeface="+mn-ea"/>
              <a:cs typeface="+mn-cs"/>
            </a:rPr>
            <a:t/>
          </a:r>
          <a:br>
            <a:rPr lang="en-US" sz="1100" b="1" i="0" baseline="0">
              <a:solidFill>
                <a:schemeClr val="dk1"/>
              </a:solidFill>
              <a:effectLst/>
              <a:latin typeface="+mn-lt"/>
              <a:ea typeface="+mn-ea"/>
              <a:cs typeface="+mn-cs"/>
            </a:rPr>
          </a:br>
          <a:endParaRPr lang="en-US" sz="1100" b="1" i="0" baseline="0">
            <a:solidFill>
              <a:schemeClr val="dk1"/>
            </a:solidFill>
            <a:effectLst/>
            <a:latin typeface="+mn-lt"/>
            <a:ea typeface="+mn-ea"/>
            <a:cs typeface="+mn-cs"/>
          </a:endParaRPr>
        </a:p>
        <a:p>
          <a:r>
            <a:rPr lang="en-US" sz="1100" i="1" baseline="0"/>
            <a:t>Note.</a:t>
          </a:r>
          <a:r>
            <a:rPr lang="en-US" sz="1100" i="0" baseline="0"/>
            <a:t> The charts in Step 4 will be blank until data are added in the table below.</a:t>
          </a:r>
          <a:endParaRPr lang="en-US" sz="1100" i="1"/>
        </a:p>
      </xdr:txBody>
    </xdr:sp>
    <xdr:clientData/>
  </xdr:twoCellAnchor>
  <xdr:twoCellAnchor>
    <xdr:from>
      <xdr:col>16</xdr:col>
      <xdr:colOff>590550</xdr:colOff>
      <xdr:row>0</xdr:row>
      <xdr:rowOff>51436</xdr:rowOff>
    </xdr:from>
    <xdr:to>
      <xdr:col>28</xdr:col>
      <xdr:colOff>76199</xdr:colOff>
      <xdr:row>8</xdr:row>
      <xdr:rowOff>76200</xdr:rowOff>
    </xdr:to>
    <xdr:sp macro="" textlink="">
      <xdr:nvSpPr>
        <xdr:cNvPr id="4" name="TextBox 3"/>
        <xdr:cNvSpPr txBox="1"/>
      </xdr:nvSpPr>
      <xdr:spPr>
        <a:xfrm>
          <a:off x="10344150" y="51436"/>
          <a:ext cx="6800849" cy="15487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For your consideration:</a:t>
          </a:r>
          <a:endParaRPr lang="en-US">
            <a:effectLst/>
          </a:endParaRPr>
        </a:p>
        <a:p>
          <a:r>
            <a:rPr lang="en-US" sz="1100">
              <a:solidFill>
                <a:schemeClr val="dk1"/>
              </a:solidFill>
              <a:effectLst/>
              <a:latin typeface="+mn-lt"/>
              <a:ea typeface="+mn-ea"/>
              <a:cs typeface="+mn-cs"/>
            </a:rPr>
            <a:t>- Consider collecting informed consent and including only </a:t>
          </a:r>
          <a:r>
            <a:rPr lang="en-US" sz="1100" baseline="0">
              <a:solidFill>
                <a:schemeClr val="dk1"/>
              </a:solidFill>
              <a:effectLst/>
              <a:latin typeface="+mn-lt"/>
              <a:ea typeface="+mn-ea"/>
              <a:cs typeface="+mn-cs"/>
            </a:rPr>
            <a:t>participants who provide informed consent in analyses.</a:t>
          </a:r>
          <a:endParaRPr lang="en-US">
            <a:effectLst/>
          </a:endParaRPr>
        </a:p>
        <a:p>
          <a:r>
            <a:rPr lang="en-US" sz="1100" baseline="0">
              <a:solidFill>
                <a:schemeClr val="dk1"/>
              </a:solidFill>
              <a:effectLst/>
              <a:latin typeface="+mn-lt"/>
              <a:ea typeface="+mn-ea"/>
              <a:cs typeface="+mn-cs"/>
            </a:rPr>
            <a:t>- Consider removing participants who do not provide a full set of responses to the survey. However, it is possible that there is valuable data in incomplete responses, particularly in work environments where employees do not have adequate lengths of time to complete the full M-SCAIT survey.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Consider starting with a fresh copy of the </a:t>
          </a:r>
          <a:r>
            <a:rPr lang="en-US" sz="1100" i="1" baseline="0">
              <a:solidFill>
                <a:schemeClr val="dk1"/>
              </a:solidFill>
              <a:effectLst/>
              <a:latin typeface="+mn-lt"/>
              <a:ea typeface="+mn-ea"/>
              <a:cs typeface="+mn-cs"/>
            </a:rPr>
            <a:t>Data Analysis Tools</a:t>
          </a:r>
          <a:r>
            <a:rPr lang="en-US" sz="1100" baseline="0">
              <a:solidFill>
                <a:schemeClr val="dk1"/>
              </a:solidFill>
              <a:effectLst/>
              <a:latin typeface="+mn-lt"/>
              <a:ea typeface="+mn-ea"/>
              <a:cs typeface="+mn-cs"/>
            </a:rPr>
            <a:t> for each separate administration of the M-SCAIT (e.g., a separate file for each year's survey). This can help data from becoming unintentionally mixed together and help make comparisons against baseline administrations easier.</a:t>
          </a:r>
          <a:br>
            <a:rPr lang="en-US" sz="1100" baseline="0">
              <a:solidFill>
                <a:schemeClr val="dk1"/>
              </a:solidFill>
              <a:effectLst/>
              <a:latin typeface="+mn-lt"/>
              <a:ea typeface="+mn-ea"/>
              <a:cs typeface="+mn-cs"/>
            </a:rPr>
          </a:b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60960</xdr:colOff>
      <xdr:row>0</xdr:row>
      <xdr:rowOff>53339</xdr:rowOff>
    </xdr:from>
    <xdr:to>
      <xdr:col>5</xdr:col>
      <xdr:colOff>371475</xdr:colOff>
      <xdr:row>21</xdr:row>
      <xdr:rowOff>144780</xdr:rowOff>
    </xdr:to>
    <xdr:sp macro="" textlink="">
      <xdr:nvSpPr>
        <xdr:cNvPr id="6" name="TextBox 5"/>
        <xdr:cNvSpPr txBox="1"/>
      </xdr:nvSpPr>
      <xdr:spPr>
        <a:xfrm>
          <a:off x="60960" y="53339"/>
          <a:ext cx="8662035" cy="393192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Step 4. </a:t>
          </a:r>
          <a:r>
            <a:rPr lang="en-US" sz="1400" b="1">
              <a:solidFill>
                <a:sysClr val="windowText" lastClr="000000"/>
              </a:solidFill>
            </a:rPr>
            <a:t>Review Your Results.</a:t>
          </a:r>
          <a:endParaRPr lang="en-US" sz="1400" b="1"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are using M-SCAIT</a:t>
          </a:r>
          <a:r>
            <a:rPr lang="en-US" sz="1100" baseline="0">
              <a:solidFill>
                <a:schemeClr val="dk1"/>
              </a:solidFill>
              <a:effectLst/>
              <a:latin typeface="+mn-lt"/>
              <a:ea typeface="+mn-ea"/>
              <a:cs typeface="+mn-cs"/>
            </a:rPr>
            <a:t> without customization, the scoring is </a:t>
          </a:r>
          <a:r>
            <a:rPr lang="en-US" sz="1100" baseline="0"/>
            <a:t>automatically completed in the tables shown below. Do not edit the tables if you using the M-SCAIT standard survey item bank (from Step 1) as-is.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r>
            <a:rPr lang="en-US" sz="1100" baseline="0">
              <a:solidFill>
                <a:schemeClr val="dk1"/>
              </a:solidFill>
              <a:effectLst/>
              <a:latin typeface="+mn-lt"/>
              <a:ea typeface="+mn-ea"/>
              <a:cs typeface="+mn-cs"/>
            </a:rPr>
            <a:t>Automatic scoring is not provided </a:t>
          </a:r>
          <a:r>
            <a:rPr lang="en-US" sz="1100" baseline="0">
              <a:solidFill>
                <a:sysClr val="windowText" lastClr="000000"/>
              </a:solidFill>
              <a:effectLst/>
              <a:latin typeface="+mn-lt"/>
              <a:ea typeface="+mn-ea"/>
              <a:cs typeface="+mn-cs"/>
            </a:rPr>
            <a:t>for any new or customized items/categories. </a:t>
          </a:r>
          <a:r>
            <a:rPr lang="en-US" sz="1100" baseline="0">
              <a:solidFill>
                <a:schemeClr val="dk1"/>
              </a:solidFill>
              <a:effectLst/>
              <a:latin typeface="+mn-lt"/>
              <a:ea typeface="+mn-ea"/>
              <a:cs typeface="+mn-cs"/>
            </a:rPr>
            <a:t>Users are welcome to perform additional calculations and create additional charts </a:t>
          </a:r>
          <a:r>
            <a:rPr lang="en-US" sz="1100" baseline="0">
              <a:solidFill>
                <a:sysClr val="windowText" lastClr="000000"/>
              </a:solidFill>
              <a:effectLst/>
              <a:latin typeface="+mn-lt"/>
              <a:ea typeface="+mn-ea"/>
              <a:cs typeface="+mn-cs"/>
            </a:rPr>
            <a:t>to display customized items</a:t>
          </a:r>
          <a:r>
            <a:rPr lang="en-US" sz="1100" baseline="0">
              <a:solidFill>
                <a:schemeClr val="dk1"/>
              </a:solidFill>
              <a:effectLst/>
              <a:latin typeface="+mn-lt"/>
              <a:ea typeface="+mn-ea"/>
              <a:cs typeface="+mn-cs"/>
            </a:rPr>
            <a:t>. Use the formulas below as reference when scoring.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In the Job Demands, Job Resources, Employee Outcomes, and Organizational Outcomes charts, the x-axis shows Agreement or Frequency in the </a:t>
          </a:r>
          <a:r>
            <a:rPr lang="en-US" sz="1100" baseline="0">
              <a:solidFill>
                <a:sysClr val="windowText" lastClr="000000"/>
              </a:solidFill>
              <a:effectLst/>
              <a:latin typeface="+mn-lt"/>
              <a:ea typeface="+mn-ea"/>
              <a:cs typeface="+mn-cs"/>
            </a:rPr>
            <a:t>following way (for the negative-to-positive direction):</a:t>
          </a:r>
          <a:r>
            <a:rPr lang="en-US" sz="1100" baseline="0">
              <a:solidFill>
                <a:srgbClr val="0070C0"/>
              </a:solidFill>
              <a:effectLst/>
              <a:latin typeface="+mn-lt"/>
              <a:ea typeface="+mn-ea"/>
              <a:cs typeface="+mn-cs"/>
            </a:rPr>
            <a:t/>
          </a:r>
          <a:br>
            <a:rPr lang="en-US" sz="1100" baseline="0">
              <a:solidFill>
                <a:srgbClr val="0070C0"/>
              </a:solidFill>
              <a:effectLst/>
              <a:latin typeface="+mn-lt"/>
              <a:ea typeface="+mn-ea"/>
              <a:cs typeface="+mn-cs"/>
            </a:rPr>
          </a:br>
          <a:r>
            <a:rPr lang="en-US" sz="1100">
              <a:solidFill>
                <a:schemeClr val="dk1"/>
              </a:solidFill>
              <a:effectLst/>
              <a:latin typeface="+mn-lt"/>
              <a:ea typeface="+mn-ea"/>
              <a:cs typeface="+mn-cs"/>
            </a:rPr>
            <a:t>- Agreement: Strongly disagree (0); Disagree (1); Slightly disagree (2); Slightly agree (3); Agree (4); Strongly agree (5) </a:t>
          </a:r>
          <a:endParaRPr lang="en-US">
            <a:effectLst/>
          </a:endParaRPr>
        </a:p>
        <a:p>
          <a:r>
            <a:rPr lang="en-US" sz="1100">
              <a:solidFill>
                <a:schemeClr val="dk1"/>
              </a:solidFill>
              <a:effectLst/>
              <a:latin typeface="+mn-lt"/>
              <a:ea typeface="+mn-ea"/>
              <a:cs typeface="+mn-cs"/>
            </a:rPr>
            <a:t>- Frequency: Never (0); Rarely (1); Sometimes (2); Frequently (3); Most of the time (4); All of the time (5)</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r>
          <a:br>
            <a:rPr lang="en-US" sz="1100" baseline="0">
              <a:solidFill>
                <a:schemeClr val="dk1"/>
              </a:solidFill>
              <a:effectLst/>
              <a:latin typeface="+mn-lt"/>
              <a:ea typeface="+mn-ea"/>
              <a:cs typeface="+mn-cs"/>
            </a:rPr>
          </a:br>
          <a:r>
            <a:rPr lang="en-US" sz="1100" baseline="0"/>
            <a:t>For charts that show Negative, Moderate, and Positive bars, responses are grouped in the following way </a:t>
          </a:r>
          <a:r>
            <a:rPr lang="en-US" sz="1100" baseline="0">
              <a:solidFill>
                <a:schemeClr val="dk1"/>
              </a:solidFill>
              <a:effectLst/>
              <a:latin typeface="+mn-lt"/>
              <a:ea typeface="+mn-ea"/>
              <a:cs typeface="+mn-cs"/>
            </a:rPr>
            <a:t>(for the negative-to-positive direction)</a:t>
          </a:r>
          <a:r>
            <a:rPr lang="en-US" sz="1100" baseline="0"/>
            <a:t>:</a:t>
          </a:r>
        </a:p>
        <a:p>
          <a:r>
            <a:rPr lang="en-US" sz="1100" baseline="0"/>
            <a:t> - Negative bars are the sum of participants who resp</a:t>
          </a:r>
          <a:r>
            <a:rPr lang="en-US" sz="1100" baseline="0">
              <a:solidFill>
                <a:sysClr val="windowText" lastClr="000000"/>
              </a:solidFill>
            </a:rPr>
            <a:t>onded Strongly Disagree, Disagree, Never, or Rarely.</a:t>
          </a:r>
        </a:p>
        <a:p>
          <a:r>
            <a:rPr lang="en-US" sz="1100" baseline="0"/>
            <a:t> - Moderate bars are the sum of participants who responded Slightly Disagree, Slightly Agree, Sometimes, or Frequently.</a:t>
          </a:r>
        </a:p>
        <a:p>
          <a:r>
            <a:rPr lang="en-US" sz="1100" baseline="0"/>
            <a:t> - Positive bars are the sum of participants who responded Agree, Strongly Agree, Most of the time, or All of the Time.</a:t>
          </a:r>
        </a:p>
        <a:p>
          <a:endParaRPr lang="en-US" sz="1100" baseline="0"/>
        </a:p>
        <a:p>
          <a:r>
            <a:rPr lang="en-US" sz="1100" baseline="0"/>
            <a:t>Interpretive text is included as guidance. This text can be added to any reports or briefings of survey results.  </a:t>
          </a:r>
          <a:br>
            <a:rPr lang="en-US" sz="1100" baseline="0"/>
          </a:br>
          <a:r>
            <a:rPr lang="en-US" sz="1100" baseline="0"/>
            <a:t/>
          </a:r>
          <a:br>
            <a:rPr lang="en-US" sz="1100" baseline="0"/>
          </a:br>
          <a:r>
            <a:rPr lang="en-US" sz="1100" i="1" baseline="0"/>
            <a:t>Note.</a:t>
          </a:r>
          <a:r>
            <a:rPr lang="en-US" sz="1100" i="0" baseline="0"/>
            <a:t> Charts will be blank until data are added in Step 3.</a:t>
          </a:r>
          <a:endParaRPr lang="en-US" sz="1100" baseline="0"/>
        </a:p>
      </xdr:txBody>
    </xdr:sp>
    <xdr:clientData/>
  </xdr:twoCellAnchor>
  <xdr:twoCellAnchor>
    <xdr:from>
      <xdr:col>1</xdr:col>
      <xdr:colOff>4634865</xdr:colOff>
      <xdr:row>23</xdr:row>
      <xdr:rowOff>17145</xdr:rowOff>
    </xdr:from>
    <xdr:to>
      <xdr:col>12</xdr:col>
      <xdr:colOff>521970</xdr:colOff>
      <xdr:row>33</xdr:row>
      <xdr:rowOff>139065</xdr:rowOff>
    </xdr:to>
    <xdr:sp macro="" textlink="">
      <xdr:nvSpPr>
        <xdr:cNvPr id="11" name="TextBox 10"/>
        <xdr:cNvSpPr txBox="1"/>
      </xdr:nvSpPr>
      <xdr:spPr>
        <a:xfrm>
          <a:off x="5730240" y="4017645"/>
          <a:ext cx="7231380" cy="2026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200" b="1" i="0" u="none" strike="noStrike">
              <a:solidFill>
                <a:schemeClr val="dk1"/>
              </a:solidFill>
              <a:effectLst/>
              <a:latin typeface="+mn-lt"/>
              <a:ea typeface="+mn-ea"/>
              <a:cs typeface="+mn-cs"/>
            </a:rPr>
            <a:t>Background and Objectives</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Safety culture can be defined as the shared values, actions, and behaviors that demonstrate a commitment to safety. The diagram on the right depicts a theoretical model of safety culture. According to research, Organization Influences in the form of Job Resources and Job Demands interact to shape safety culture. In turn, safety culture shapes Employee Outcomes and Organization Outcomes. The FAA Maintenance Safety Culture Assessment and Improvement Toolkit (FAA M-SCAIT) is designed to measure an organization's safety culture. Periodic safety culture assessment can help monitor safety culture over time and inform safety p</a:t>
          </a:r>
          <a:r>
            <a:rPr lang="en-US" sz="1100" b="0" i="0">
              <a:solidFill>
                <a:schemeClr val="dk1"/>
              </a:solidFill>
              <a:effectLst/>
              <a:latin typeface="+mn-lt"/>
              <a:ea typeface="+mn-ea"/>
              <a:cs typeface="+mn-cs"/>
            </a:rPr>
            <a:t>romotion efforts. </a:t>
          </a:r>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b="0" i="0" u="none" strike="noStrike">
              <a:solidFill>
                <a:schemeClr val="dk1"/>
              </a:solidFill>
              <a:effectLst/>
              <a:latin typeface="+mn-lt"/>
              <a:ea typeface="+mn-ea"/>
              <a:cs typeface="+mn-cs"/>
            </a:rPr>
            <a:t>Responses</a:t>
          </a:r>
          <a:r>
            <a:rPr lang="en-US" sz="1100" b="0" i="0" u="none" strike="noStrike" baseline="0">
              <a:solidFill>
                <a:schemeClr val="dk1"/>
              </a:solidFill>
              <a:effectLst/>
              <a:latin typeface="+mn-lt"/>
              <a:ea typeface="+mn-ea"/>
              <a:cs typeface="+mn-cs"/>
            </a:rPr>
            <a:t> to the M-SCAIT survey were collected from employees across the organization. </a:t>
          </a:r>
          <a:r>
            <a:rPr lang="en-US" sz="1100" b="0" i="0" u="none" strike="noStrike">
              <a:solidFill>
                <a:schemeClr val="dk1"/>
              </a:solidFill>
              <a:effectLst/>
              <a:latin typeface="+mn-lt"/>
              <a:ea typeface="+mn-ea"/>
              <a:cs typeface="+mn-cs"/>
            </a:rPr>
            <a:t>The purpose of these charts is to present a snapshot of the results from that survey</a:t>
          </a:r>
          <a:r>
            <a:rPr lang="en-US" sz="1100" b="0" i="0" u="none" strike="noStrike" baseline="0">
              <a:solidFill>
                <a:schemeClr val="dk1"/>
              </a:solidFill>
              <a:effectLst/>
              <a:latin typeface="+mn-lt"/>
              <a:ea typeface="+mn-ea"/>
              <a:cs typeface="+mn-cs"/>
            </a:rPr>
            <a:t> and </a:t>
          </a:r>
          <a:r>
            <a:rPr lang="en-US" sz="1100" b="0" i="0" u="none" strike="noStrike">
              <a:solidFill>
                <a:schemeClr val="dk1"/>
              </a:solidFill>
              <a:effectLst/>
              <a:latin typeface="+mn-lt"/>
              <a:ea typeface="+mn-ea"/>
              <a:cs typeface="+mn-cs"/>
            </a:rPr>
            <a:t>guide interpretation of the results. </a:t>
          </a:r>
          <a:endParaRPr lang="en-US" sz="1100"/>
        </a:p>
      </xdr:txBody>
    </xdr:sp>
    <xdr:clientData/>
  </xdr:twoCellAnchor>
  <xdr:twoCellAnchor>
    <xdr:from>
      <xdr:col>0</xdr:col>
      <xdr:colOff>285750</xdr:colOff>
      <xdr:row>22</xdr:row>
      <xdr:rowOff>28575</xdr:rowOff>
    </xdr:from>
    <xdr:to>
      <xdr:col>1</xdr:col>
      <xdr:colOff>4057089</xdr:colOff>
      <xdr:row>35</xdr:row>
      <xdr:rowOff>173355</xdr:rowOff>
    </xdr:to>
    <xdr:grpSp>
      <xdr:nvGrpSpPr>
        <xdr:cNvPr id="13" name="Group 12">
          <a:extLst>
            <a:ext uri="{FF2B5EF4-FFF2-40B4-BE49-F238E27FC236}">
              <a16:creationId xmlns:a16="http://schemas.microsoft.com/office/drawing/2014/main" id="{00000000-0008-0000-0000-000004000000}"/>
            </a:ext>
          </a:extLst>
        </xdr:cNvPr>
        <xdr:cNvGrpSpPr/>
      </xdr:nvGrpSpPr>
      <xdr:grpSpPr>
        <a:xfrm>
          <a:off x="285750" y="4219575"/>
          <a:ext cx="4866714" cy="2621280"/>
          <a:chOff x="9702058" y="2309813"/>
          <a:chExt cx="8165366" cy="4201886"/>
        </a:xfrm>
      </xdr:grpSpPr>
      <xdr:sp macro="" textlink="">
        <xdr:nvSpPr>
          <xdr:cNvPr id="14" name="Rectangle 13">
            <a:extLst>
              <a:ext uri="{FF2B5EF4-FFF2-40B4-BE49-F238E27FC236}">
                <a16:creationId xmlns:a16="http://schemas.microsoft.com/office/drawing/2014/main" id="{00000000-0008-0000-0000-000015000000}"/>
              </a:ext>
            </a:extLst>
          </xdr:cNvPr>
          <xdr:cNvSpPr/>
        </xdr:nvSpPr>
        <xdr:spPr>
          <a:xfrm>
            <a:off x="12882030" y="2654341"/>
            <a:ext cx="2404394" cy="2354123"/>
          </a:xfrm>
          <a:prstGeom prst="rect">
            <a:avLst/>
          </a:prstGeom>
          <a:noFill/>
          <a:ln w="12700">
            <a:prstDash val="dash"/>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700">
              <a:solidFill>
                <a:schemeClr val="bg1"/>
              </a:solidFill>
            </a:endParaRPr>
          </a:p>
        </xdr:txBody>
      </xdr:sp>
      <xdr:sp macro="" textlink="">
        <xdr:nvSpPr>
          <xdr:cNvPr id="15" name="Rectangle 14">
            <a:extLst>
              <a:ext uri="{FF2B5EF4-FFF2-40B4-BE49-F238E27FC236}">
                <a16:creationId xmlns:a16="http://schemas.microsoft.com/office/drawing/2014/main" id="{00000000-0008-0000-0000-000016000000}"/>
              </a:ext>
            </a:extLst>
          </xdr:cNvPr>
          <xdr:cNvSpPr/>
        </xdr:nvSpPr>
        <xdr:spPr>
          <a:xfrm>
            <a:off x="13301479" y="2309813"/>
            <a:ext cx="1483291" cy="512056"/>
          </a:xfrm>
          <a:prstGeom prst="rect">
            <a:avLst/>
          </a:prstGeom>
          <a:solidFill>
            <a:srgbClr val="203864"/>
          </a:solidFill>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900" b="1">
                <a:solidFill>
                  <a:schemeClr val="bg1"/>
                </a:solidFill>
              </a:rPr>
              <a:t>Employee</a:t>
            </a:r>
          </a:p>
          <a:p>
            <a:pPr algn="ctr"/>
            <a:r>
              <a:rPr lang="en-US" sz="900" b="1">
                <a:solidFill>
                  <a:schemeClr val="bg1"/>
                </a:solidFill>
              </a:rPr>
              <a:t>Outcomes</a:t>
            </a:r>
          </a:p>
        </xdr:txBody>
      </xdr:sp>
      <xdr:sp macro="" textlink="">
        <xdr:nvSpPr>
          <xdr:cNvPr id="17" name="Rectangle 16">
            <a:extLst>
              <a:ext uri="{FF2B5EF4-FFF2-40B4-BE49-F238E27FC236}">
                <a16:creationId xmlns:a16="http://schemas.microsoft.com/office/drawing/2014/main" id="{00000000-0008-0000-0000-000017000000}"/>
              </a:ext>
            </a:extLst>
          </xdr:cNvPr>
          <xdr:cNvSpPr/>
        </xdr:nvSpPr>
        <xdr:spPr>
          <a:xfrm>
            <a:off x="9702058" y="2654340"/>
            <a:ext cx="2916638" cy="3857359"/>
          </a:xfrm>
          <a:prstGeom prst="rect">
            <a:avLst/>
          </a:prstGeom>
          <a:noFill/>
          <a:ln w="12700">
            <a:prstDash val="dash"/>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700">
              <a:solidFill>
                <a:schemeClr val="bg1"/>
              </a:solidFill>
            </a:endParaRPr>
          </a:p>
        </xdr:txBody>
      </xdr:sp>
      <xdr:sp macro="" textlink="">
        <xdr:nvSpPr>
          <xdr:cNvPr id="18" name="Rectangle 17">
            <a:extLst>
              <a:ext uri="{FF2B5EF4-FFF2-40B4-BE49-F238E27FC236}">
                <a16:creationId xmlns:a16="http://schemas.microsoft.com/office/drawing/2014/main" id="{00000000-0008-0000-0000-000018000000}"/>
              </a:ext>
            </a:extLst>
          </xdr:cNvPr>
          <xdr:cNvSpPr/>
        </xdr:nvSpPr>
        <xdr:spPr>
          <a:xfrm>
            <a:off x="13023196" y="2933474"/>
            <a:ext cx="2039859"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Satisfaction &amp; Morale</a:t>
            </a:r>
          </a:p>
        </xdr:txBody>
      </xdr:sp>
      <xdr:sp macro="" textlink="">
        <xdr:nvSpPr>
          <xdr:cNvPr id="19" name="Rectangle 18">
            <a:extLst>
              <a:ext uri="{FF2B5EF4-FFF2-40B4-BE49-F238E27FC236}">
                <a16:creationId xmlns:a16="http://schemas.microsoft.com/office/drawing/2014/main" id="{00000000-0008-0000-0000-00001A000000}"/>
              </a:ext>
            </a:extLst>
          </xdr:cNvPr>
          <xdr:cNvSpPr/>
        </xdr:nvSpPr>
        <xdr:spPr>
          <a:xfrm>
            <a:off x="10245267" y="2309813"/>
            <a:ext cx="1828979" cy="512055"/>
          </a:xfrm>
          <a:prstGeom prst="rect">
            <a:avLst/>
          </a:prstGeom>
          <a:solidFill>
            <a:srgbClr val="203864"/>
          </a:solidFill>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900" b="1">
                <a:solidFill>
                  <a:schemeClr val="bg1"/>
                </a:solidFill>
              </a:rPr>
              <a:t>Organization</a:t>
            </a:r>
          </a:p>
          <a:p>
            <a:pPr algn="ctr"/>
            <a:r>
              <a:rPr lang="en-US" sz="900" b="1">
                <a:solidFill>
                  <a:schemeClr val="bg1"/>
                </a:solidFill>
              </a:rPr>
              <a:t>Influences</a:t>
            </a:r>
          </a:p>
        </xdr:txBody>
      </xdr:sp>
      <xdr:sp macro="" textlink="">
        <xdr:nvSpPr>
          <xdr:cNvPr id="20" name="Rectangle 19">
            <a:extLst>
              <a:ext uri="{FF2B5EF4-FFF2-40B4-BE49-F238E27FC236}">
                <a16:creationId xmlns:a16="http://schemas.microsoft.com/office/drawing/2014/main" id="{00000000-0008-0000-0000-00001B000000}"/>
              </a:ext>
            </a:extLst>
          </xdr:cNvPr>
          <xdr:cNvSpPr/>
        </xdr:nvSpPr>
        <xdr:spPr>
          <a:xfrm>
            <a:off x="9844647" y="2935039"/>
            <a:ext cx="2630220" cy="2073424"/>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u="sng">
                <a:solidFill>
                  <a:schemeClr val="bg1"/>
                </a:solidFill>
              </a:rPr>
              <a:t>JOB RESOURCES</a:t>
            </a:r>
          </a:p>
          <a:p>
            <a:pPr algn="ctr"/>
            <a:r>
              <a:rPr lang="en-US" sz="800" b="1">
                <a:solidFill>
                  <a:schemeClr val="bg1"/>
                </a:solidFill>
              </a:rPr>
              <a:t>Communication</a:t>
            </a:r>
          </a:p>
          <a:p>
            <a:pPr algn="ctr"/>
            <a:r>
              <a:rPr lang="en-US" sz="800" b="1">
                <a:solidFill>
                  <a:schemeClr val="bg1"/>
                </a:solidFill>
              </a:rPr>
              <a:t>Autonomy/Supervision</a:t>
            </a:r>
          </a:p>
          <a:p>
            <a:pPr algn="ctr"/>
            <a:r>
              <a:rPr lang="en-US" sz="800" b="1">
                <a:solidFill>
                  <a:schemeClr val="bg1"/>
                </a:solidFill>
              </a:rPr>
              <a:t>Training</a:t>
            </a:r>
          </a:p>
          <a:p>
            <a:pPr algn="ctr"/>
            <a:r>
              <a:rPr lang="en-US" sz="800" b="1">
                <a:solidFill>
                  <a:schemeClr val="bg1"/>
                </a:solidFill>
              </a:rPr>
              <a:t>Management Commitment</a:t>
            </a:r>
          </a:p>
          <a:p>
            <a:pPr algn="ctr"/>
            <a:r>
              <a:rPr lang="en-US" sz="800" b="1">
                <a:solidFill>
                  <a:schemeClr val="bg1"/>
                </a:solidFill>
              </a:rPr>
              <a:t>Just Culture</a:t>
            </a:r>
          </a:p>
          <a:p>
            <a:pPr algn="ctr"/>
            <a:r>
              <a:rPr lang="en-US" sz="800" b="1">
                <a:solidFill>
                  <a:schemeClr val="bg1"/>
                </a:solidFill>
              </a:rPr>
              <a:t>Equipment &amp; Tools</a:t>
            </a:r>
          </a:p>
          <a:p>
            <a:pPr algn="ctr"/>
            <a:r>
              <a:rPr lang="en-US" sz="800" b="1">
                <a:solidFill>
                  <a:schemeClr val="bg1"/>
                </a:solidFill>
              </a:rPr>
              <a:t>Documentation</a:t>
            </a:r>
          </a:p>
          <a:p>
            <a:pPr algn="ctr"/>
            <a:r>
              <a:rPr lang="en-US" sz="800" b="1">
                <a:solidFill>
                  <a:schemeClr val="bg1"/>
                </a:solidFill>
              </a:rPr>
              <a:t>Report System</a:t>
            </a:r>
          </a:p>
        </xdr:txBody>
      </xdr:sp>
      <xdr:sp macro="" textlink="">
        <xdr:nvSpPr>
          <xdr:cNvPr id="21" name="Rectangle 20">
            <a:extLst>
              <a:ext uri="{FF2B5EF4-FFF2-40B4-BE49-F238E27FC236}">
                <a16:creationId xmlns:a16="http://schemas.microsoft.com/office/drawing/2014/main" id="{00000000-0008-0000-0000-00001C000000}"/>
              </a:ext>
            </a:extLst>
          </xdr:cNvPr>
          <xdr:cNvSpPr/>
        </xdr:nvSpPr>
        <xdr:spPr>
          <a:xfrm>
            <a:off x="9844647" y="5149187"/>
            <a:ext cx="2630220" cy="1221788"/>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800" b="1" u="sng">
              <a:solidFill>
                <a:schemeClr val="bg1"/>
              </a:solidFill>
            </a:endParaRPr>
          </a:p>
          <a:p>
            <a:pPr algn="ctr"/>
            <a:r>
              <a:rPr lang="en-US" sz="800" b="1" u="sng">
                <a:solidFill>
                  <a:schemeClr val="bg1"/>
                </a:solidFill>
              </a:rPr>
              <a:t>JOB DEMANDS</a:t>
            </a:r>
          </a:p>
          <a:p>
            <a:pPr algn="ctr"/>
            <a:r>
              <a:rPr lang="en-US" sz="800" b="1">
                <a:solidFill>
                  <a:schemeClr val="bg1"/>
                </a:solidFill>
              </a:rPr>
              <a:t>Personal and Team Overload</a:t>
            </a:r>
          </a:p>
          <a:p>
            <a:pPr algn="ctr"/>
            <a:r>
              <a:rPr lang="en-US" sz="800" b="1">
                <a:solidFill>
                  <a:schemeClr val="bg1"/>
                </a:solidFill>
              </a:rPr>
              <a:t>Workplace Restraints</a:t>
            </a:r>
          </a:p>
          <a:p>
            <a:pPr algn="ctr"/>
            <a:r>
              <a:rPr lang="en-US" sz="800" b="1">
                <a:solidFill>
                  <a:schemeClr val="bg1"/>
                </a:solidFill>
              </a:rPr>
              <a:t>Co-worker and Safety Concerns</a:t>
            </a:r>
          </a:p>
          <a:p>
            <a:pPr algn="ctr"/>
            <a:r>
              <a:rPr lang="en-US" sz="800" b="1">
                <a:solidFill>
                  <a:schemeClr val="bg1"/>
                </a:solidFill>
              </a:rPr>
              <a:t>Bullying</a:t>
            </a:r>
          </a:p>
          <a:p>
            <a:pPr algn="ctr"/>
            <a:endParaRPr lang="en-US" sz="800" b="1">
              <a:solidFill>
                <a:schemeClr val="bg1"/>
              </a:solidFill>
            </a:endParaRPr>
          </a:p>
        </xdr:txBody>
      </xdr:sp>
      <xdr:sp macro="" textlink="">
        <xdr:nvSpPr>
          <xdr:cNvPr id="22" name="Rectangle 21">
            <a:extLst>
              <a:ext uri="{FF2B5EF4-FFF2-40B4-BE49-F238E27FC236}">
                <a16:creationId xmlns:a16="http://schemas.microsoft.com/office/drawing/2014/main" id="{00000000-0008-0000-0000-00001D000000}"/>
              </a:ext>
            </a:extLst>
          </xdr:cNvPr>
          <xdr:cNvSpPr/>
        </xdr:nvSpPr>
        <xdr:spPr>
          <a:xfrm>
            <a:off x="13004916" y="3651065"/>
            <a:ext cx="2045206"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Strain and Fatigue</a:t>
            </a:r>
          </a:p>
        </xdr:txBody>
      </xdr:sp>
      <xdr:sp macro="" textlink="">
        <xdr:nvSpPr>
          <xdr:cNvPr id="23" name="Right Arrow 22">
            <a:extLst>
              <a:ext uri="{FF2B5EF4-FFF2-40B4-BE49-F238E27FC236}">
                <a16:creationId xmlns:a16="http://schemas.microsoft.com/office/drawing/2014/main" id="{00000000-0008-0000-0000-00001E000000}"/>
              </a:ext>
            </a:extLst>
          </xdr:cNvPr>
          <xdr:cNvSpPr/>
        </xdr:nvSpPr>
        <xdr:spPr>
          <a:xfrm>
            <a:off x="12539964" y="3399552"/>
            <a:ext cx="442552" cy="2782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050">
              <a:solidFill>
                <a:schemeClr val="bg1"/>
              </a:solidFill>
            </a:endParaRPr>
          </a:p>
        </xdr:txBody>
      </xdr:sp>
      <xdr:sp macro="" textlink="">
        <xdr:nvSpPr>
          <xdr:cNvPr id="24" name="Rectangle 23">
            <a:extLst>
              <a:ext uri="{FF2B5EF4-FFF2-40B4-BE49-F238E27FC236}">
                <a16:creationId xmlns:a16="http://schemas.microsoft.com/office/drawing/2014/main" id="{00000000-0008-0000-0000-00001F000000}"/>
              </a:ext>
            </a:extLst>
          </xdr:cNvPr>
          <xdr:cNvSpPr/>
        </xdr:nvSpPr>
        <xdr:spPr>
          <a:xfrm>
            <a:off x="15547547" y="2637641"/>
            <a:ext cx="2319877" cy="3070840"/>
          </a:xfrm>
          <a:prstGeom prst="rect">
            <a:avLst/>
          </a:prstGeom>
          <a:noFill/>
          <a:ln w="12700">
            <a:prstDash val="dash"/>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700">
              <a:solidFill>
                <a:schemeClr val="bg1"/>
              </a:solidFill>
            </a:endParaRPr>
          </a:p>
        </xdr:txBody>
      </xdr:sp>
      <xdr:sp macro="" textlink="">
        <xdr:nvSpPr>
          <xdr:cNvPr id="25" name="Rectangle 24">
            <a:extLst>
              <a:ext uri="{FF2B5EF4-FFF2-40B4-BE49-F238E27FC236}">
                <a16:creationId xmlns:a16="http://schemas.microsoft.com/office/drawing/2014/main" id="{00000000-0008-0000-0000-000020000000}"/>
              </a:ext>
            </a:extLst>
          </xdr:cNvPr>
          <xdr:cNvSpPr/>
        </xdr:nvSpPr>
        <xdr:spPr>
          <a:xfrm>
            <a:off x="15672688" y="2928183"/>
            <a:ext cx="2050496"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Willingness to Report</a:t>
            </a:r>
          </a:p>
        </xdr:txBody>
      </xdr:sp>
      <xdr:sp macro="" textlink="">
        <xdr:nvSpPr>
          <xdr:cNvPr id="26" name="Rectangle 25">
            <a:extLst>
              <a:ext uri="{FF2B5EF4-FFF2-40B4-BE49-F238E27FC236}">
                <a16:creationId xmlns:a16="http://schemas.microsoft.com/office/drawing/2014/main" id="{00000000-0008-0000-0000-000021000000}"/>
              </a:ext>
            </a:extLst>
          </xdr:cNvPr>
          <xdr:cNvSpPr/>
        </xdr:nvSpPr>
        <xdr:spPr>
          <a:xfrm>
            <a:off x="15672688" y="3657153"/>
            <a:ext cx="2050496"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Compliance</a:t>
            </a:r>
          </a:p>
        </xdr:txBody>
      </xdr:sp>
      <xdr:sp macro="" textlink="">
        <xdr:nvSpPr>
          <xdr:cNvPr id="27" name="Rectangle 26">
            <a:extLst>
              <a:ext uri="{FF2B5EF4-FFF2-40B4-BE49-F238E27FC236}">
                <a16:creationId xmlns:a16="http://schemas.microsoft.com/office/drawing/2014/main" id="{00000000-0008-0000-0000-000022000000}"/>
              </a:ext>
            </a:extLst>
          </xdr:cNvPr>
          <xdr:cNvSpPr/>
        </xdr:nvSpPr>
        <xdr:spPr>
          <a:xfrm>
            <a:off x="15956291" y="2309813"/>
            <a:ext cx="1483291" cy="512056"/>
          </a:xfrm>
          <a:prstGeom prst="rect">
            <a:avLst/>
          </a:prstGeom>
          <a:solidFill>
            <a:srgbClr val="203864"/>
          </a:solidFill>
        </xdr:spPr>
        <xdr:style>
          <a:lnRef idx="2">
            <a:schemeClr val="dk1"/>
          </a:lnRef>
          <a:fillRef idx="1">
            <a:schemeClr val="lt1"/>
          </a:fillRef>
          <a:effectRef idx="0">
            <a:schemeClr val="dk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900" b="1">
                <a:solidFill>
                  <a:schemeClr val="bg1"/>
                </a:solidFill>
              </a:rPr>
              <a:t>Organization Outcomes</a:t>
            </a:r>
          </a:p>
        </xdr:txBody>
      </xdr:sp>
      <xdr:sp macro="" textlink="">
        <xdr:nvSpPr>
          <xdr:cNvPr id="28" name="Rectangle 27">
            <a:extLst>
              <a:ext uri="{FF2B5EF4-FFF2-40B4-BE49-F238E27FC236}">
                <a16:creationId xmlns:a16="http://schemas.microsoft.com/office/drawing/2014/main" id="{00000000-0008-0000-0000-000023000000}"/>
              </a:ext>
            </a:extLst>
          </xdr:cNvPr>
          <xdr:cNvSpPr/>
        </xdr:nvSpPr>
        <xdr:spPr>
          <a:xfrm>
            <a:off x="13023196" y="4369004"/>
            <a:ext cx="2039859"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Well-being</a:t>
            </a:r>
          </a:p>
        </xdr:txBody>
      </xdr:sp>
      <xdr:sp macro="" textlink="">
        <xdr:nvSpPr>
          <xdr:cNvPr id="29" name="Rectangle 28">
            <a:extLst>
              <a:ext uri="{FF2B5EF4-FFF2-40B4-BE49-F238E27FC236}">
                <a16:creationId xmlns:a16="http://schemas.microsoft.com/office/drawing/2014/main" id="{00000000-0008-0000-0000-000025000000}"/>
              </a:ext>
            </a:extLst>
          </xdr:cNvPr>
          <xdr:cNvSpPr/>
        </xdr:nvSpPr>
        <xdr:spPr>
          <a:xfrm>
            <a:off x="15672688" y="4370457"/>
            <a:ext cx="2050496"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Performance</a:t>
            </a:r>
          </a:p>
        </xdr:txBody>
      </xdr:sp>
      <xdr:sp macro="" textlink="">
        <xdr:nvSpPr>
          <xdr:cNvPr id="30" name="Rectangle 29">
            <a:extLst>
              <a:ext uri="{FF2B5EF4-FFF2-40B4-BE49-F238E27FC236}">
                <a16:creationId xmlns:a16="http://schemas.microsoft.com/office/drawing/2014/main" id="{00000000-0008-0000-0000-000026000000}"/>
              </a:ext>
            </a:extLst>
          </xdr:cNvPr>
          <xdr:cNvSpPr/>
        </xdr:nvSpPr>
        <xdr:spPr>
          <a:xfrm>
            <a:off x="15672688" y="5083761"/>
            <a:ext cx="2050496" cy="457200"/>
          </a:xfrm>
          <a:prstGeom prst="rect">
            <a:avLst/>
          </a:prstGeom>
          <a:solidFill>
            <a:srgbClr val="203864"/>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800" b="1">
                <a:solidFill>
                  <a:schemeClr val="bg1"/>
                </a:solidFill>
              </a:rPr>
              <a:t>Errors</a:t>
            </a:r>
          </a:p>
        </xdr:txBody>
      </xdr:sp>
      <xdr:sp macro="" textlink="">
        <xdr:nvSpPr>
          <xdr:cNvPr id="31" name="Right Arrow 30">
            <a:extLst>
              <a:ext uri="{FF2B5EF4-FFF2-40B4-BE49-F238E27FC236}">
                <a16:creationId xmlns:a16="http://schemas.microsoft.com/office/drawing/2014/main" id="{00000000-0008-0000-0000-000027000000}"/>
              </a:ext>
            </a:extLst>
          </xdr:cNvPr>
          <xdr:cNvSpPr/>
        </xdr:nvSpPr>
        <xdr:spPr>
          <a:xfrm>
            <a:off x="15203694" y="3417230"/>
            <a:ext cx="442552" cy="27822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050">
              <a:solidFill>
                <a:schemeClr val="bg1"/>
              </a:solidFill>
            </a:endParaRPr>
          </a:p>
        </xdr:txBody>
      </xdr:sp>
    </xdr:grpSp>
    <xdr:clientData/>
  </xdr:twoCellAnchor>
  <xdr:twoCellAnchor>
    <xdr:from>
      <xdr:col>1</xdr:col>
      <xdr:colOff>40005</xdr:colOff>
      <xdr:row>37</xdr:row>
      <xdr:rowOff>41910</xdr:rowOff>
    </xdr:from>
    <xdr:to>
      <xdr:col>7</xdr:col>
      <xdr:colOff>571500</xdr:colOff>
      <xdr:row>47</xdr:row>
      <xdr:rowOff>91440</xdr:rowOff>
    </xdr:to>
    <xdr:sp macro="" textlink="">
      <xdr:nvSpPr>
        <xdr:cNvPr id="32" name="TextBox 31"/>
        <xdr:cNvSpPr txBox="1"/>
      </xdr:nvSpPr>
      <xdr:spPr>
        <a:xfrm>
          <a:off x="1167765" y="6808470"/>
          <a:ext cx="8974455" cy="1878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Understanding the Survey Data</a:t>
          </a:r>
        </a:p>
        <a:p>
          <a:r>
            <a:rPr lang="en-US" sz="1100"/>
            <a:t>The FAA M-SCAIT survey is closely adapted from safety culture assessment tools used in industrial settings successfully for over 20 years. The survey asked multiple items about each of the major safety culture dimensions. Survey respondents indicated how much they agree with, or how frequently they experience, each item.  Survey items were answered using the response options below unless otherwise noted:</a:t>
          </a:r>
        </a:p>
        <a:p>
          <a:pPr lvl="1"/>
          <a:r>
            <a:rPr lang="en-US" sz="1100"/>
            <a:t>- Agreement: Strongly disagree (0); Disagree (1); Slightly disagree (2); Slightly agree (3); Agree (4); Strongly agree (5) </a:t>
          </a:r>
        </a:p>
        <a:p>
          <a:pPr lvl="1"/>
          <a:r>
            <a:rPr lang="en-US" sz="1100"/>
            <a:t>- Frequency: Never (0); Rarely (1); Sometimes (2); Frequently (3); Most of the time (4); All of the time (5)</a:t>
          </a:r>
        </a:p>
        <a:p>
          <a:r>
            <a:rPr lang="en-US" sz="1100"/>
            <a:t>There is one bar graph for each major dimension of safety culture: Job Resources, Job Demands, Employee Outcomes, and Organization Outcomes. The average scores across respondents are standardized from 0 to 10. The standardized average scores of sub-dimensions (e.g., Communication is a sub-dimension of Job Resources) are shown on the right side of each bar, and each bar also displays the distribution of responses. Higher averages and higher percentages of positive scores reflect a more positive safety culture. </a:t>
          </a:r>
        </a:p>
      </xdr:txBody>
    </xdr:sp>
    <xdr:clientData/>
  </xdr:twoCellAnchor>
  <xdr:twoCellAnchor>
    <xdr:from>
      <xdr:col>1</xdr:col>
      <xdr:colOff>47625</xdr:colOff>
      <xdr:row>49</xdr:row>
      <xdr:rowOff>28575</xdr:rowOff>
    </xdr:from>
    <xdr:to>
      <xdr:col>7</xdr:col>
      <xdr:colOff>571500</xdr:colOff>
      <xdr:row>58</xdr:row>
      <xdr:rowOff>154305</xdr:rowOff>
    </xdr:to>
    <xdr:sp macro="" textlink="">
      <xdr:nvSpPr>
        <xdr:cNvPr id="33" name="TextBox 32"/>
        <xdr:cNvSpPr txBox="1"/>
      </xdr:nvSpPr>
      <xdr:spPr>
        <a:xfrm>
          <a:off x="1143000" y="8982075"/>
          <a:ext cx="8820150" cy="1840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Job Resources</a:t>
          </a:r>
          <a:endParaRPr lang="en-US" sz="1200" b="0" i="0" u="none" strike="noStrike">
            <a:solidFill>
              <a:schemeClr val="dk1"/>
            </a:solidFill>
            <a:effectLst/>
            <a:latin typeface="+mn-lt"/>
            <a:ea typeface="+mn-ea"/>
            <a:cs typeface="+mn-cs"/>
          </a:endParaRPr>
        </a:p>
        <a:p>
          <a:r>
            <a:rPr lang="en-US" sz="1100" i="1" u="sng"/>
            <a:t>Communication</a:t>
          </a:r>
          <a:r>
            <a:rPr lang="en-US" sz="1100"/>
            <a:t> assesses how well employees communicate across the organization. </a:t>
          </a:r>
        </a:p>
        <a:p>
          <a:r>
            <a:rPr lang="en-US" sz="1100" b="0" i="1" u="sng"/>
            <a:t>Autonomy</a:t>
          </a:r>
          <a:r>
            <a:rPr lang="en-US" sz="1100"/>
            <a:t> assesses the degree to which employees believe they have freedom to make their own work-related decisions and are trusted to do their job.</a:t>
          </a:r>
        </a:p>
        <a:p>
          <a:r>
            <a:rPr lang="en-US" sz="1100" i="1" u="sng"/>
            <a:t>Training</a:t>
          </a:r>
          <a:r>
            <a:rPr lang="en-US" sz="1100"/>
            <a:t> assesses whether employees receive enough work-related training at appropriate intervals. </a:t>
          </a:r>
        </a:p>
        <a:p>
          <a:r>
            <a:rPr lang="en-US" sz="1100" i="1" u="sng"/>
            <a:t>Supervision</a:t>
          </a:r>
          <a:r>
            <a:rPr lang="en-US" sz="1100"/>
            <a:t> assesses the relationship employees have with their supervisors. </a:t>
          </a:r>
        </a:p>
        <a:p>
          <a:r>
            <a:rPr lang="en-US" sz="1100" i="1" u="sng"/>
            <a:t>Management Commitment </a:t>
          </a:r>
          <a:r>
            <a:rPr lang="en-US" sz="1100"/>
            <a:t>assesses employee perceptions of management commitment to ensuring workplace safety. </a:t>
          </a:r>
        </a:p>
        <a:p>
          <a:r>
            <a:rPr lang="en-US" sz="1100" i="1" u="sng"/>
            <a:t>Just Culture</a:t>
          </a:r>
          <a:r>
            <a:rPr lang="en-US" sz="1100"/>
            <a:t> assesses whether employees feel that they can report mistakes and that workplace mistakes will be treated fairly. </a:t>
          </a:r>
        </a:p>
        <a:p>
          <a:r>
            <a:rPr lang="en-US" sz="1100" i="1" u="sng"/>
            <a:t>Equipment and Tools, Documentation, and Report System</a:t>
          </a:r>
          <a:r>
            <a:rPr lang="en-US" sz="1100"/>
            <a:t> assess the adequacy, availability, and ease of use. </a:t>
          </a:r>
        </a:p>
        <a:p>
          <a:r>
            <a:rPr lang="en-US" sz="1100" i="1" u="sng"/>
            <a:t>Fatigue Risk Management </a:t>
          </a:r>
          <a:r>
            <a:rPr lang="en-US" sz="1100"/>
            <a:t>assesses how the organization assesses and manages fatigue risk. </a:t>
          </a:r>
        </a:p>
      </xdr:txBody>
    </xdr:sp>
    <xdr:clientData/>
  </xdr:twoCellAnchor>
  <xdr:twoCellAnchor>
    <xdr:from>
      <xdr:col>1</xdr:col>
      <xdr:colOff>51435</xdr:colOff>
      <xdr:row>76</xdr:row>
      <xdr:rowOff>30480</xdr:rowOff>
    </xdr:from>
    <xdr:to>
      <xdr:col>7</xdr:col>
      <xdr:colOff>571500</xdr:colOff>
      <xdr:row>83</xdr:row>
      <xdr:rowOff>152400</xdr:rowOff>
    </xdr:to>
    <xdr:sp macro="" textlink="">
      <xdr:nvSpPr>
        <xdr:cNvPr id="34" name="TextBox 33"/>
        <xdr:cNvSpPr txBox="1"/>
      </xdr:nvSpPr>
      <xdr:spPr>
        <a:xfrm>
          <a:off x="1146810" y="13936980"/>
          <a:ext cx="8816340" cy="145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Job Demands</a:t>
          </a:r>
          <a:endParaRPr lang="en-US" sz="1200" b="0" i="0" u="none" strike="noStrike">
            <a:solidFill>
              <a:schemeClr val="dk1"/>
            </a:solidFill>
            <a:effectLst/>
            <a:latin typeface="+mn-lt"/>
            <a:ea typeface="+mn-ea"/>
            <a:cs typeface="+mn-cs"/>
          </a:endParaRPr>
        </a:p>
        <a:p>
          <a:r>
            <a:rPr lang="en-US" sz="1100" b="0" i="1" u="sng" strike="noStrike">
              <a:solidFill>
                <a:schemeClr val="dk1"/>
              </a:solidFill>
              <a:effectLst/>
              <a:latin typeface="+mn-lt"/>
              <a:ea typeface="+mn-ea"/>
              <a:cs typeface="+mn-cs"/>
            </a:rPr>
            <a:t>Workplace Restraints</a:t>
          </a:r>
          <a:r>
            <a:rPr lang="en-US" sz="1100" b="0" i="0" u="sng"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common challenges with job assignments (e.g., interruptions, conflicting assignments, paperwork).</a:t>
          </a:r>
          <a:r>
            <a:rPr lang="en-US"/>
            <a:t> </a:t>
          </a:r>
        </a:p>
        <a:p>
          <a:r>
            <a:rPr lang="en-US" sz="1100" b="0" i="1" u="sng" strike="noStrike">
              <a:solidFill>
                <a:schemeClr val="dk1"/>
              </a:solidFill>
              <a:effectLst/>
              <a:latin typeface="+mn-lt"/>
              <a:ea typeface="+mn-ea"/>
              <a:cs typeface="+mn-cs"/>
            </a:rPr>
            <a:t>Unit Role Overload</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the degree to which employees feel they are overtasked at a team level.</a:t>
          </a:r>
          <a:r>
            <a:rPr lang="en-US"/>
            <a:t> </a:t>
          </a:r>
        </a:p>
        <a:p>
          <a:r>
            <a:rPr lang="en-US" sz="1100" b="0" i="1" u="sng" strike="noStrike">
              <a:solidFill>
                <a:schemeClr val="dk1"/>
              </a:solidFill>
              <a:effectLst/>
              <a:latin typeface="+mn-lt"/>
              <a:ea typeface="+mn-ea"/>
              <a:cs typeface="+mn-cs"/>
            </a:rPr>
            <a:t>Safety Concerns</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common challenges of maintaining safety (e.g., production or time pressure).</a:t>
          </a:r>
          <a:r>
            <a:rPr lang="en-US"/>
            <a:t> </a:t>
          </a:r>
        </a:p>
        <a:p>
          <a:r>
            <a:rPr lang="en-US" sz="1100" b="0" i="1" u="sng" strike="noStrike">
              <a:solidFill>
                <a:schemeClr val="dk1"/>
              </a:solidFill>
              <a:effectLst/>
              <a:latin typeface="+mn-lt"/>
              <a:ea typeface="+mn-ea"/>
              <a:cs typeface="+mn-cs"/>
            </a:rPr>
            <a:t>Personal Role Overload</a:t>
          </a:r>
          <a:r>
            <a:rPr lang="en-US" sz="1100" b="0" i="0" u="none" strike="noStrike">
              <a:solidFill>
                <a:schemeClr val="dk1"/>
              </a:solidFill>
              <a:effectLst/>
              <a:latin typeface="+mn-lt"/>
              <a:ea typeface="+mn-ea"/>
              <a:cs typeface="+mn-cs"/>
            </a:rPr>
            <a:t> assesses the degree to which employees feel they are overtasked at an individual level.</a:t>
          </a:r>
          <a:r>
            <a:rPr lang="en-US"/>
            <a:t> </a:t>
          </a:r>
        </a:p>
        <a:p>
          <a:r>
            <a:rPr lang="en-US" sz="1100" b="0" i="1" u="sng" strike="noStrike">
              <a:solidFill>
                <a:schemeClr val="dk1"/>
              </a:solidFill>
              <a:effectLst/>
              <a:latin typeface="+mn-lt"/>
              <a:ea typeface="+mn-ea"/>
              <a:cs typeface="+mn-cs"/>
            </a:rPr>
            <a:t>Co-worker Concerns</a:t>
          </a:r>
          <a:r>
            <a:rPr lang="en-US" sz="1100" b="0" i="0" u="sng"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challenges with management of performance (e.g., allocation of work tasks).</a:t>
          </a:r>
          <a:r>
            <a:rPr lang="en-US"/>
            <a:t> </a:t>
          </a:r>
        </a:p>
        <a:p>
          <a:r>
            <a:rPr lang="en-US" sz="1100" b="0" i="1" u="sng" strike="noStrike">
              <a:solidFill>
                <a:schemeClr val="dk1"/>
              </a:solidFill>
              <a:effectLst/>
              <a:latin typeface="+mn-lt"/>
              <a:ea typeface="+mn-ea"/>
              <a:cs typeface="+mn-cs"/>
            </a:rPr>
            <a:t>Bullying</a:t>
          </a:r>
          <a:r>
            <a:rPr lang="en-US" sz="1100" b="1" i="1"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whether employees are experiencing a persistent, unreasonable form of harassment at work.</a:t>
          </a:r>
          <a:r>
            <a:rPr lang="en-US"/>
            <a:t> </a:t>
          </a:r>
          <a:endParaRPr lang="en-US" sz="1100"/>
        </a:p>
      </xdr:txBody>
    </xdr:sp>
    <xdr:clientData/>
  </xdr:twoCellAnchor>
  <xdr:twoCellAnchor>
    <xdr:from>
      <xdr:col>1</xdr:col>
      <xdr:colOff>36195</xdr:colOff>
      <xdr:row>100</xdr:row>
      <xdr:rowOff>156210</xdr:rowOff>
    </xdr:from>
    <xdr:to>
      <xdr:col>7</xdr:col>
      <xdr:colOff>571500</xdr:colOff>
      <xdr:row>105</xdr:row>
      <xdr:rowOff>125730</xdr:rowOff>
    </xdr:to>
    <xdr:sp macro="" textlink="">
      <xdr:nvSpPr>
        <xdr:cNvPr id="35" name="TextBox 34"/>
        <xdr:cNvSpPr txBox="1"/>
      </xdr:nvSpPr>
      <xdr:spPr>
        <a:xfrm>
          <a:off x="1131570" y="18634710"/>
          <a:ext cx="8831580" cy="922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Employee Outcomes</a:t>
          </a:r>
        </a:p>
        <a:p>
          <a:r>
            <a:rPr lang="en-US" sz="1100" b="0" i="1" u="sng" strike="noStrike">
              <a:solidFill>
                <a:schemeClr val="dk1"/>
              </a:solidFill>
              <a:effectLst/>
              <a:latin typeface="+mn-lt"/>
              <a:ea typeface="+mn-ea"/>
              <a:cs typeface="+mn-cs"/>
            </a:rPr>
            <a:t>Job Satisfaction and Morale </a:t>
          </a:r>
          <a:r>
            <a:rPr lang="en-US" sz="1100" b="0" i="0" u="none" strike="noStrike">
              <a:solidFill>
                <a:schemeClr val="dk1"/>
              </a:solidFill>
              <a:effectLst/>
              <a:latin typeface="+mn-lt"/>
              <a:ea typeface="+mn-ea"/>
              <a:cs typeface="+mn-cs"/>
            </a:rPr>
            <a:t>assesses whether employees are satisfied with their workplace and whether the morale in the workplace is good.</a:t>
          </a:r>
          <a:r>
            <a:rPr lang="en-US"/>
            <a:t> </a:t>
          </a:r>
        </a:p>
        <a:p>
          <a:r>
            <a:rPr lang="en-US" sz="1100" b="0" i="1" u="sng" strike="noStrike">
              <a:solidFill>
                <a:schemeClr val="dk1"/>
              </a:solidFill>
              <a:effectLst/>
              <a:latin typeface="+mn-lt"/>
              <a:ea typeface="+mn-ea"/>
              <a:cs typeface="+mn-cs"/>
            </a:rPr>
            <a:t>General Health</a:t>
          </a:r>
          <a:r>
            <a:rPr lang="en-US" sz="1100" b="0" i="0" u="none" strike="noStrike">
              <a:solidFill>
                <a:schemeClr val="dk1"/>
              </a:solidFill>
              <a:effectLst/>
              <a:latin typeface="+mn-lt"/>
              <a:ea typeface="+mn-ea"/>
              <a:cs typeface="+mn-cs"/>
            </a:rPr>
            <a:t> assesses aspects of employees' recent general health and well-being.</a:t>
          </a:r>
          <a:r>
            <a:rPr lang="en-US"/>
            <a:t> </a:t>
          </a:r>
        </a:p>
        <a:p>
          <a:r>
            <a:rPr lang="en-US" sz="1100" b="0" i="1" u="sng" strike="noStrike">
              <a:solidFill>
                <a:schemeClr val="dk1"/>
              </a:solidFill>
              <a:effectLst/>
              <a:latin typeface="+mn-lt"/>
              <a:ea typeface="+mn-ea"/>
              <a:cs typeface="+mn-cs"/>
            </a:rPr>
            <a:t>Strain and Fatigue</a:t>
          </a:r>
          <a:r>
            <a:rPr lang="en-US" sz="1100" b="1" i="1"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strain and fatigue experienced by employees.</a:t>
          </a:r>
          <a:r>
            <a:rPr lang="en-US"/>
            <a:t> </a:t>
          </a:r>
          <a:endParaRPr lang="en-US" sz="1100" b="0" i="0" u="none" strike="noStrike">
            <a:solidFill>
              <a:schemeClr val="dk1"/>
            </a:solidFill>
            <a:effectLst/>
            <a:latin typeface="+mn-lt"/>
            <a:ea typeface="+mn-ea"/>
            <a:cs typeface="+mn-cs"/>
          </a:endParaRPr>
        </a:p>
      </xdr:txBody>
    </xdr:sp>
    <xdr:clientData/>
  </xdr:twoCellAnchor>
  <xdr:twoCellAnchor>
    <xdr:from>
      <xdr:col>1</xdr:col>
      <xdr:colOff>28575</xdr:colOff>
      <xdr:row>117</xdr:row>
      <xdr:rowOff>34290</xdr:rowOff>
    </xdr:from>
    <xdr:to>
      <xdr:col>7</xdr:col>
      <xdr:colOff>571500</xdr:colOff>
      <xdr:row>122</xdr:row>
      <xdr:rowOff>163830</xdr:rowOff>
    </xdr:to>
    <xdr:sp macro="" textlink="">
      <xdr:nvSpPr>
        <xdr:cNvPr id="36" name="TextBox 35"/>
        <xdr:cNvSpPr txBox="1"/>
      </xdr:nvSpPr>
      <xdr:spPr>
        <a:xfrm>
          <a:off x="1123950" y="21941790"/>
          <a:ext cx="8839200" cy="108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Organizational Outcomes</a:t>
          </a:r>
        </a:p>
        <a:p>
          <a:r>
            <a:rPr lang="en-US" sz="1100" b="0" i="1" u="sng" strike="noStrike">
              <a:solidFill>
                <a:schemeClr val="dk1"/>
              </a:solidFill>
              <a:effectLst/>
              <a:latin typeface="+mn-lt"/>
              <a:ea typeface="+mn-ea"/>
              <a:cs typeface="+mn-cs"/>
            </a:rPr>
            <a:t>Willingness to Report</a:t>
          </a:r>
          <a:r>
            <a:rPr lang="en-US" sz="1100" b="0" i="0" u="sng"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the extent to which an employee is willing to report their own mistakes, and whether reporting of mistakes is encouraged by oneself, management, and fellow employees.</a:t>
          </a:r>
          <a:r>
            <a:rPr lang="en-US"/>
            <a:t> </a:t>
          </a:r>
        </a:p>
        <a:p>
          <a:r>
            <a:rPr lang="en-US" sz="1100" b="0" i="1" u="sng" strike="noStrike">
              <a:solidFill>
                <a:schemeClr val="dk1"/>
              </a:solidFill>
              <a:effectLst/>
              <a:latin typeface="+mn-lt"/>
              <a:ea typeface="+mn-ea"/>
              <a:cs typeface="+mn-cs"/>
            </a:rPr>
            <a:t>Performance</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individual and team-level performance on the job.</a:t>
          </a:r>
          <a:r>
            <a:rPr lang="en-US"/>
            <a:t> </a:t>
          </a:r>
        </a:p>
        <a:p>
          <a:r>
            <a:rPr lang="en-US" sz="1100" b="0" i="1" u="sng" strike="noStrike">
              <a:solidFill>
                <a:schemeClr val="dk1"/>
              </a:solidFill>
              <a:effectLst/>
              <a:latin typeface="+mn-lt"/>
              <a:ea typeface="+mn-ea"/>
              <a:cs typeface="+mn-cs"/>
            </a:rPr>
            <a:t>Compliance</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assesses the extent to which employees are willing to take safety risks at work and whether there is compliance with policies/procedures.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36195</xdr:colOff>
      <xdr:row>168</xdr:row>
      <xdr:rowOff>51435</xdr:rowOff>
    </xdr:from>
    <xdr:to>
      <xdr:col>8</xdr:col>
      <xdr:colOff>76200</xdr:colOff>
      <xdr:row>180</xdr:row>
      <xdr:rowOff>123825</xdr:rowOff>
    </xdr:to>
    <xdr:sp macro="" textlink="">
      <xdr:nvSpPr>
        <xdr:cNvPr id="37" name="TextBox 36"/>
        <xdr:cNvSpPr txBox="1"/>
      </xdr:nvSpPr>
      <xdr:spPr>
        <a:xfrm>
          <a:off x="1163955" y="30775275"/>
          <a:ext cx="9092565" cy="226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chemeClr val="dk1"/>
              </a:solidFill>
              <a:effectLst/>
              <a:latin typeface="+mn-lt"/>
              <a:ea typeface="+mn-ea"/>
              <a:cs typeface="+mn-cs"/>
            </a:rPr>
            <a:t>Top 10 Error Contributing Factors</a:t>
          </a:r>
        </a:p>
        <a:p>
          <a:r>
            <a:rPr lang="en-US" sz="1100" b="0" i="0" u="none" strike="noStrike">
              <a:solidFill>
                <a:schemeClr val="dk1"/>
              </a:solidFill>
              <a:effectLst/>
              <a:latin typeface="+mn-lt"/>
              <a:ea typeface="+mn-ea"/>
              <a:cs typeface="+mn-cs"/>
            </a:rPr>
            <a:t>Respondents were presented a list of factors and asked to indicate how often each contributed to their work-related mistakes or errors over the past three months, using a frequency scale from 'All of the time' to 'Never.' The factors were ranked by sum of responses for 'All of the time' through 'Sometimes' and plotted with the most frequently-occurring factors appearing at the top. Note that the rank-order would change slightly if the factors were ranked only by “All-most of the time” responses. The top 10 contributing factors are presented below. </a:t>
          </a:r>
        </a:p>
        <a:p>
          <a:endParaRPr lang="en-US" sz="1100" b="0" i="0" u="none" strike="noStrike">
            <a:solidFill>
              <a:schemeClr val="dk1"/>
            </a:solidFill>
            <a:effectLst/>
            <a:latin typeface="+mn-lt"/>
            <a:ea typeface="+mn-ea"/>
            <a:cs typeface="+mn-cs"/>
          </a:endParaRPr>
        </a:p>
        <a:p>
          <a:r>
            <a:rPr lang="en-US"/>
            <a:t>When interpreting the results of the rankings, it should be noted that the frequency responses did not contain information about the severity of negative events (i.e., incidents/accidents) that have arisen as a result of mistakes or errors. In other words, even a factor that rarely contributes to a mistake or error can still contribute to severe incidents/accidents. In addition, mistakes or errors often come about through the influence of multiple factors or through a series of events. For example, employees can make a mistake or error because of distraction plus poor teamwork, or time pressure plus too many things to do. However, it is clear the factors that contribute more frequently should receive initial attention in efforts to reduce incidents/accidents in the short-term; this will allow time to develop and implement a more extensive approach to safety culture and performance improvement in the long-term. </a:t>
          </a:r>
          <a:endParaRPr lang="en-US" sz="1100"/>
        </a:p>
      </xdr:txBody>
    </xdr:sp>
    <xdr:clientData/>
  </xdr:twoCellAnchor>
  <xdr:twoCellAnchor>
    <xdr:from>
      <xdr:col>7</xdr:col>
      <xdr:colOff>19050</xdr:colOff>
      <xdr:row>83</xdr:row>
      <xdr:rowOff>180975</xdr:rowOff>
    </xdr:from>
    <xdr:to>
      <xdr:col>20</xdr:col>
      <xdr:colOff>275873</xdr:colOff>
      <xdr:row>99</xdr:row>
      <xdr:rowOff>17653</xdr:rowOff>
    </xdr:to>
    <xdr:graphicFrame macro="">
      <xdr:nvGraphicFramePr>
        <xdr:cNvPr id="38" name="Chart 37">
          <a:extLst>
            <a:ext uri="{FF2B5EF4-FFF2-40B4-BE49-F238E27FC236}">
              <a16:creationId xmlns:a16="http://schemas.microsoft.com/office/drawing/2014/main" id="{5587B02D-72EF-481C-B6BA-1642D23A2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59</xdr:row>
      <xdr:rowOff>0</xdr:rowOff>
    </xdr:from>
    <xdr:to>
      <xdr:col>20</xdr:col>
      <xdr:colOff>266348</xdr:colOff>
      <xdr:row>75</xdr:row>
      <xdr:rowOff>0</xdr:rowOff>
    </xdr:to>
    <xdr:graphicFrame macro="">
      <xdr:nvGraphicFramePr>
        <xdr:cNvPr id="39" name="Chart 38">
          <a:extLst>
            <a:ext uri="{FF2B5EF4-FFF2-40B4-BE49-F238E27FC236}">
              <a16:creationId xmlns:a16="http://schemas.microsoft.com/office/drawing/2014/main" id="{5587B02D-72EF-481C-B6BA-1642D23A2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19050</xdr:colOff>
      <xdr:row>106</xdr:row>
      <xdr:rowOff>19050</xdr:rowOff>
    </xdr:from>
    <xdr:to>
      <xdr:col>20</xdr:col>
      <xdr:colOff>275873</xdr:colOff>
      <xdr:row>114</xdr:row>
      <xdr:rowOff>161925</xdr:rowOff>
    </xdr:to>
    <xdr:graphicFrame macro="">
      <xdr:nvGraphicFramePr>
        <xdr:cNvPr id="40" name="Chart 39">
          <a:extLst>
            <a:ext uri="{FF2B5EF4-FFF2-40B4-BE49-F238E27FC236}">
              <a16:creationId xmlns:a16="http://schemas.microsoft.com/office/drawing/2014/main" id="{5587B02D-72EF-481C-B6BA-1642D23A2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9525</xdr:colOff>
      <xdr:row>121</xdr:row>
      <xdr:rowOff>180975</xdr:rowOff>
    </xdr:from>
    <xdr:to>
      <xdr:col>20</xdr:col>
      <xdr:colOff>266348</xdr:colOff>
      <xdr:row>130</xdr:row>
      <xdr:rowOff>133350</xdr:rowOff>
    </xdr:to>
    <xdr:graphicFrame macro="">
      <xdr:nvGraphicFramePr>
        <xdr:cNvPr id="41" name="Chart 40">
          <a:extLst>
            <a:ext uri="{FF2B5EF4-FFF2-40B4-BE49-F238E27FC236}">
              <a16:creationId xmlns:a16="http://schemas.microsoft.com/office/drawing/2014/main" id="{5587B02D-72EF-481C-B6BA-1642D23A2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26670</xdr:colOff>
      <xdr:row>181</xdr:row>
      <xdr:rowOff>0</xdr:rowOff>
    </xdr:from>
    <xdr:to>
      <xdr:col>21</xdr:col>
      <xdr:colOff>520924</xdr:colOff>
      <xdr:row>206</xdr:row>
      <xdr:rowOff>133057</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28575</xdr:colOff>
      <xdr:row>130</xdr:row>
      <xdr:rowOff>57150</xdr:rowOff>
    </xdr:from>
    <xdr:to>
      <xdr:col>7</xdr:col>
      <xdr:colOff>571500</xdr:colOff>
      <xdr:row>135</xdr:row>
      <xdr:rowOff>7620</xdr:rowOff>
    </xdr:to>
    <xdr:sp macro="" textlink="">
      <xdr:nvSpPr>
        <xdr:cNvPr id="43" name="TextBox 42"/>
        <xdr:cNvSpPr txBox="1"/>
      </xdr:nvSpPr>
      <xdr:spPr>
        <a:xfrm>
          <a:off x="1156335" y="23831550"/>
          <a:ext cx="8985885" cy="8648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u="none" strike="noStrike">
              <a:solidFill>
                <a:sysClr val="windowText" lastClr="000000"/>
              </a:solidFill>
              <a:effectLst/>
              <a:latin typeface="+mn-lt"/>
              <a:ea typeface="+mn-ea"/>
              <a:cs typeface="+mn-cs"/>
            </a:rPr>
            <a:t>Error Contributing Factors</a:t>
          </a:r>
          <a:br>
            <a:rPr lang="en-US" sz="1200" b="1" i="0" u="none" strike="noStrike">
              <a:solidFill>
                <a:sysClr val="windowText" lastClr="000000"/>
              </a:solidFill>
              <a:effectLst/>
              <a:latin typeface="+mn-lt"/>
              <a:ea typeface="+mn-ea"/>
              <a:cs typeface="+mn-cs"/>
            </a:rPr>
          </a:br>
          <a:r>
            <a:rPr lang="en-US" sz="1100" b="0" i="0">
              <a:solidFill>
                <a:sysClr val="windowText" lastClr="000000"/>
              </a:solidFill>
              <a:effectLst/>
              <a:latin typeface="+mn-lt"/>
              <a:ea typeface="+mn-ea"/>
              <a:cs typeface="+mn-cs"/>
            </a:rPr>
            <a:t>Respondents were presented a list of factors and asked to indicate how often each contributed to their work-related mistakes or errors over the past three months, using a frequency scale from 'All of the time' to 'Never.' The full list</a:t>
          </a:r>
          <a:r>
            <a:rPr lang="en-US" sz="1100" b="0" i="0" baseline="0">
              <a:solidFill>
                <a:sysClr val="windowText" lastClr="000000"/>
              </a:solidFill>
              <a:effectLst/>
              <a:latin typeface="+mn-lt"/>
              <a:ea typeface="+mn-ea"/>
              <a:cs typeface="+mn-cs"/>
            </a:rPr>
            <a:t> of these factors is provided below. </a:t>
          </a:r>
          <a:br>
            <a:rPr lang="en-US" sz="1100" b="0" i="0" baseline="0">
              <a:solidFill>
                <a:sysClr val="windowText" lastClr="000000"/>
              </a:solidFill>
              <a:effectLst/>
              <a:latin typeface="+mn-lt"/>
              <a:ea typeface="+mn-ea"/>
              <a:cs typeface="+mn-cs"/>
            </a:rPr>
          </a:br>
          <a:r>
            <a:rPr lang="en-US" sz="1100" b="0" i="0" baseline="0">
              <a:solidFill>
                <a:sysClr val="windowText" lastClr="000000"/>
              </a:solidFill>
              <a:effectLst/>
              <a:latin typeface="+mn-lt"/>
              <a:ea typeface="+mn-ea"/>
              <a:cs typeface="+mn-cs"/>
            </a:rPr>
            <a:t>A list of the top ten error contributing factors is provided below to help you focus on the factors of interest.</a:t>
          </a:r>
          <a:endParaRPr lang="en-US" sz="1100" b="1" i="0" u="none" strike="noStrike">
            <a:solidFill>
              <a:sysClr val="windowText" lastClr="000000"/>
            </a:solidFill>
            <a:effectLst/>
            <a:latin typeface="+mn-lt"/>
            <a:ea typeface="+mn-ea"/>
            <a:cs typeface="+mn-cs"/>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0.28193</cdr:x>
      <cdr:y>0.92081</cdr:y>
    </cdr:from>
    <cdr:to>
      <cdr:x>0.3603</cdr:x>
      <cdr:y>1</cdr:y>
    </cdr:to>
    <cdr:sp macro="" textlink="">
      <cdr:nvSpPr>
        <cdr:cNvPr id="14" name="TextBox 1"/>
        <cdr:cNvSpPr txBox="1"/>
      </cdr:nvSpPr>
      <cdr:spPr>
        <a:xfrm xmlns:a="http://schemas.openxmlformats.org/drawingml/2006/main">
          <a:off x="2295419" y="2503893"/>
          <a:ext cx="638073" cy="2153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r>
            <a:rPr lang="en-US" sz="1000" b="0" i="0" u="none" strike="noStrike" baseline="0">
              <a:solidFill>
                <a:sysClr val="windowText" lastClr="000000"/>
              </a:solidFill>
              <a:latin typeface="+mn-lt"/>
              <a:ea typeface="+mn-ea"/>
              <a:cs typeface="Times New Roman" panose="02020603050405020304" pitchFamily="18" charset="0"/>
            </a:rPr>
            <a:t>Negative</a:t>
          </a:r>
        </a:p>
      </cdr:txBody>
    </cdr:sp>
  </cdr:relSizeAnchor>
  <cdr:relSizeAnchor xmlns:cdr="http://schemas.openxmlformats.org/drawingml/2006/chartDrawing">
    <cdr:from>
      <cdr:x>0.89752</cdr:x>
      <cdr:y>0.92072</cdr:y>
    </cdr:from>
    <cdr:to>
      <cdr:x>0.98216</cdr:x>
      <cdr:y>0.99972</cdr:y>
    </cdr:to>
    <cdr:sp macro="" textlink="">
      <cdr:nvSpPr>
        <cdr:cNvPr id="15" name="TextBox 73"/>
        <cdr:cNvSpPr txBox="1"/>
      </cdr:nvSpPr>
      <cdr:spPr>
        <a:xfrm xmlns:a="http://schemas.openxmlformats.org/drawingml/2006/main">
          <a:off x="7307432" y="2503671"/>
          <a:ext cx="689122" cy="21480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lgn="r"/>
          <a:r>
            <a:rPr lang="en-US" sz="1000" b="0" i="0" u="none" strike="noStrike" baseline="0">
              <a:solidFill>
                <a:sysClr val="windowText" lastClr="000000"/>
              </a:solidFill>
              <a:latin typeface="+mn-lt"/>
              <a:ea typeface="+mn-ea"/>
              <a:cs typeface="Times New Roman" panose="02020603050405020304" pitchFamily="18" charset="0"/>
            </a:rPr>
            <a:t>Positive</a:t>
          </a:r>
        </a:p>
      </cdr:txBody>
    </cdr:sp>
  </cdr:relSizeAnchor>
</c:userShapes>
</file>

<file path=xl/drawings/drawing6.xml><?xml version="1.0" encoding="utf-8"?>
<c:userShapes xmlns:c="http://schemas.openxmlformats.org/drawingml/2006/chart">
  <cdr:relSizeAnchor xmlns:cdr="http://schemas.openxmlformats.org/drawingml/2006/chartDrawing">
    <cdr:from>
      <cdr:x>0.28193</cdr:x>
      <cdr:y>0.92081</cdr:y>
    </cdr:from>
    <cdr:to>
      <cdr:x>0.3603</cdr:x>
      <cdr:y>1</cdr:y>
    </cdr:to>
    <cdr:sp macro="" textlink="">
      <cdr:nvSpPr>
        <cdr:cNvPr id="14" name="TextBox 1"/>
        <cdr:cNvSpPr txBox="1"/>
      </cdr:nvSpPr>
      <cdr:spPr>
        <a:xfrm xmlns:a="http://schemas.openxmlformats.org/drawingml/2006/main">
          <a:off x="2295419" y="2503893"/>
          <a:ext cx="638073" cy="21534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r>
            <a:rPr lang="en-US" sz="1000" b="0" i="0" u="none" strike="noStrike" baseline="0">
              <a:solidFill>
                <a:sysClr val="windowText" lastClr="000000"/>
              </a:solidFill>
              <a:latin typeface="+mn-lt"/>
              <a:ea typeface="+mn-ea"/>
              <a:cs typeface="Times New Roman" panose="02020603050405020304" pitchFamily="18" charset="0"/>
            </a:rPr>
            <a:t>Negative</a:t>
          </a:r>
        </a:p>
      </cdr:txBody>
    </cdr:sp>
  </cdr:relSizeAnchor>
  <cdr:relSizeAnchor xmlns:cdr="http://schemas.openxmlformats.org/drawingml/2006/chartDrawing">
    <cdr:from>
      <cdr:x>0.89752</cdr:x>
      <cdr:y>0.92072</cdr:y>
    </cdr:from>
    <cdr:to>
      <cdr:x>0.98216</cdr:x>
      <cdr:y>0.99972</cdr:y>
    </cdr:to>
    <cdr:sp macro="" textlink="">
      <cdr:nvSpPr>
        <cdr:cNvPr id="15" name="TextBox 73"/>
        <cdr:cNvSpPr txBox="1"/>
      </cdr:nvSpPr>
      <cdr:spPr>
        <a:xfrm xmlns:a="http://schemas.openxmlformats.org/drawingml/2006/main">
          <a:off x="7307432" y="2503671"/>
          <a:ext cx="689122" cy="21480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lgn="r"/>
          <a:r>
            <a:rPr lang="en-US" sz="1000" b="0" i="0" u="none" strike="noStrike" baseline="0">
              <a:solidFill>
                <a:sysClr val="windowText" lastClr="000000"/>
              </a:solidFill>
              <a:latin typeface="+mn-lt"/>
              <a:ea typeface="+mn-ea"/>
              <a:cs typeface="Times New Roman" panose="02020603050405020304" pitchFamily="18" charset="0"/>
            </a:rPr>
            <a:t>Positive</a:t>
          </a:r>
        </a:p>
      </cdr:txBody>
    </cdr:sp>
  </cdr:relSizeAnchor>
</c:userShapes>
</file>

<file path=xl/drawings/drawing7.xml><?xml version="1.0" encoding="utf-8"?>
<c:userShapes xmlns:c="http://schemas.openxmlformats.org/drawingml/2006/chart">
  <cdr:relSizeAnchor xmlns:cdr="http://schemas.openxmlformats.org/drawingml/2006/chartDrawing">
    <cdr:from>
      <cdr:x>0.28193</cdr:x>
      <cdr:y>0.86281</cdr:y>
    </cdr:from>
    <cdr:to>
      <cdr:x>0.3603</cdr:x>
      <cdr:y>1</cdr:y>
    </cdr:to>
    <cdr:sp macro="" textlink="">
      <cdr:nvSpPr>
        <cdr:cNvPr id="14" name="TextBox 1"/>
        <cdr:cNvSpPr txBox="1"/>
      </cdr:nvSpPr>
      <cdr:spPr>
        <a:xfrm xmlns:a="http://schemas.openxmlformats.org/drawingml/2006/main">
          <a:off x="2306645" y="1438193"/>
          <a:ext cx="641194" cy="2286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r>
            <a:rPr lang="en-US" sz="1000" b="0" i="0" u="none" strike="noStrike" baseline="0">
              <a:solidFill>
                <a:sysClr val="windowText" lastClr="000000"/>
              </a:solidFill>
              <a:latin typeface="+mn-lt"/>
              <a:ea typeface="+mn-ea"/>
              <a:cs typeface="Times New Roman" panose="02020603050405020304" pitchFamily="18" charset="0"/>
            </a:rPr>
            <a:t>Negative</a:t>
          </a:r>
        </a:p>
      </cdr:txBody>
    </cdr:sp>
  </cdr:relSizeAnchor>
  <cdr:relSizeAnchor xmlns:cdr="http://schemas.openxmlformats.org/drawingml/2006/chartDrawing">
    <cdr:from>
      <cdr:x>0.89752</cdr:x>
      <cdr:y>0.86286</cdr:y>
    </cdr:from>
    <cdr:to>
      <cdr:x>0.98216</cdr:x>
      <cdr:y>0.99972</cdr:y>
    </cdr:to>
    <cdr:sp macro="" textlink="">
      <cdr:nvSpPr>
        <cdr:cNvPr id="15" name="TextBox 73"/>
        <cdr:cNvSpPr txBox="1"/>
      </cdr:nvSpPr>
      <cdr:spPr>
        <a:xfrm xmlns:a="http://schemas.openxmlformats.org/drawingml/2006/main">
          <a:off x="7343170" y="1438275"/>
          <a:ext cx="692493" cy="22813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lgn="r"/>
          <a:r>
            <a:rPr lang="en-US" sz="1000" b="0" i="0" u="none" strike="noStrike" baseline="0">
              <a:solidFill>
                <a:sysClr val="windowText" lastClr="000000"/>
              </a:solidFill>
              <a:latin typeface="+mn-lt"/>
              <a:ea typeface="+mn-ea"/>
              <a:cs typeface="Times New Roman" panose="02020603050405020304" pitchFamily="18" charset="0"/>
            </a:rPr>
            <a:t>Positive</a:t>
          </a:r>
        </a:p>
      </cdr:txBody>
    </cdr:sp>
  </cdr:relSizeAnchor>
</c:userShapes>
</file>

<file path=xl/drawings/drawing8.xml><?xml version="1.0" encoding="utf-8"?>
<c:userShapes xmlns:c="http://schemas.openxmlformats.org/drawingml/2006/chart">
  <cdr:relSizeAnchor xmlns:cdr="http://schemas.openxmlformats.org/drawingml/2006/chartDrawing">
    <cdr:from>
      <cdr:x>0.28193</cdr:x>
      <cdr:y>0.86281</cdr:y>
    </cdr:from>
    <cdr:to>
      <cdr:x>0.3603</cdr:x>
      <cdr:y>1</cdr:y>
    </cdr:to>
    <cdr:sp macro="" textlink="">
      <cdr:nvSpPr>
        <cdr:cNvPr id="14" name="TextBox 1"/>
        <cdr:cNvSpPr txBox="1"/>
      </cdr:nvSpPr>
      <cdr:spPr>
        <a:xfrm xmlns:a="http://schemas.openxmlformats.org/drawingml/2006/main">
          <a:off x="2306645" y="1438193"/>
          <a:ext cx="641194" cy="2286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r>
            <a:rPr lang="en-US" sz="1000" b="0" i="0" u="none" strike="noStrike" baseline="0">
              <a:solidFill>
                <a:sysClr val="windowText" lastClr="000000"/>
              </a:solidFill>
              <a:latin typeface="+mn-lt"/>
              <a:ea typeface="+mn-ea"/>
              <a:cs typeface="Times New Roman" panose="02020603050405020304" pitchFamily="18" charset="0"/>
            </a:rPr>
            <a:t>Negative</a:t>
          </a:r>
        </a:p>
      </cdr:txBody>
    </cdr:sp>
  </cdr:relSizeAnchor>
  <cdr:relSizeAnchor xmlns:cdr="http://schemas.openxmlformats.org/drawingml/2006/chartDrawing">
    <cdr:from>
      <cdr:x>0.89752</cdr:x>
      <cdr:y>0.86286</cdr:y>
    </cdr:from>
    <cdr:to>
      <cdr:x>0.98216</cdr:x>
      <cdr:y>0.99972</cdr:y>
    </cdr:to>
    <cdr:sp macro="" textlink="">
      <cdr:nvSpPr>
        <cdr:cNvPr id="15" name="TextBox 73"/>
        <cdr:cNvSpPr txBox="1"/>
      </cdr:nvSpPr>
      <cdr:spPr>
        <a:xfrm xmlns:a="http://schemas.openxmlformats.org/drawingml/2006/main">
          <a:off x="7343170" y="1438275"/>
          <a:ext cx="692493" cy="22813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91440" tIns="45720" rIns="0" bIns="0"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indent="0" algn="r"/>
          <a:r>
            <a:rPr lang="en-US" sz="1000" b="0" i="0" u="none" strike="noStrike" baseline="0">
              <a:solidFill>
                <a:sysClr val="windowText" lastClr="000000"/>
              </a:solidFill>
              <a:latin typeface="+mn-lt"/>
              <a:ea typeface="+mn-ea"/>
              <a:cs typeface="Times New Roman" panose="02020603050405020304" pitchFamily="18" charset="0"/>
            </a:rPr>
            <a:t>Positive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05"/>
  <sheetViews>
    <sheetView zoomScaleNormal="100" workbookViewId="0">
      <selection activeCell="F6" sqref="F6"/>
    </sheetView>
  </sheetViews>
  <sheetFormatPr defaultRowHeight="15" x14ac:dyDescent="0.25"/>
  <cols>
    <col min="2" max="2" width="14.42578125" bestFit="1" customWidth="1"/>
    <col min="4" max="4" width="26.5703125" customWidth="1"/>
    <col min="5" max="5" width="120" bestFit="1" customWidth="1"/>
    <col min="6" max="6" width="24.42578125" customWidth="1"/>
    <col min="7" max="7" width="71.85546875" customWidth="1"/>
    <col min="8" max="8" width="47" bestFit="1" customWidth="1"/>
    <col min="9" max="15" width="5.5703125" hidden="1" customWidth="1"/>
    <col min="16" max="18" width="5.85546875" hidden="1" customWidth="1"/>
    <col min="19" max="23" width="6.42578125" hidden="1" customWidth="1"/>
  </cols>
  <sheetData>
    <row r="1" spans="1:23" x14ac:dyDescent="0.25">
      <c r="G1" s="11"/>
      <c r="H1" s="8"/>
      <c r="I1" s="8"/>
      <c r="J1" s="8"/>
      <c r="K1" s="8"/>
      <c r="L1" s="8"/>
      <c r="M1" s="8"/>
      <c r="N1" s="8"/>
      <c r="O1" s="8"/>
      <c r="P1" s="8"/>
      <c r="Q1" s="8"/>
      <c r="R1" s="8"/>
      <c r="S1" s="8"/>
      <c r="T1" s="8"/>
      <c r="U1" s="8"/>
      <c r="V1" s="8"/>
      <c r="W1" s="8"/>
    </row>
    <row r="2" spans="1:23" x14ac:dyDescent="0.25">
      <c r="G2" s="12"/>
      <c r="H2" s="8"/>
      <c r="I2" s="8"/>
      <c r="J2" s="8"/>
      <c r="K2" s="13"/>
      <c r="L2" s="8"/>
      <c r="M2" s="8"/>
      <c r="N2" s="8"/>
      <c r="O2" s="8"/>
      <c r="P2" s="8"/>
      <c r="Q2" s="8"/>
      <c r="R2" s="8"/>
      <c r="S2" s="8"/>
      <c r="T2" s="8"/>
      <c r="U2" s="8"/>
      <c r="V2" s="8"/>
      <c r="W2" s="8"/>
    </row>
    <row r="3" spans="1:23" x14ac:dyDescent="0.25">
      <c r="G3" s="8"/>
      <c r="H3" s="8"/>
      <c r="I3" s="8"/>
      <c r="J3" s="8"/>
      <c r="K3" s="13"/>
      <c r="L3" s="8"/>
      <c r="M3" s="8"/>
      <c r="N3" s="8"/>
      <c r="O3" s="8"/>
      <c r="P3" s="8"/>
      <c r="Q3" s="8"/>
      <c r="R3" s="8"/>
      <c r="S3" s="8"/>
      <c r="T3" s="8"/>
      <c r="U3" s="8"/>
      <c r="V3" s="8"/>
      <c r="W3" s="8"/>
    </row>
    <row r="4" spans="1:23" x14ac:dyDescent="0.25">
      <c r="G4" s="8"/>
      <c r="H4" s="8"/>
      <c r="I4" s="8"/>
      <c r="J4" s="8"/>
      <c r="K4" s="8"/>
      <c r="L4" s="8"/>
      <c r="M4" s="8"/>
      <c r="N4" s="8"/>
      <c r="O4" s="8"/>
      <c r="P4" s="8"/>
      <c r="Q4" s="8"/>
      <c r="R4" s="8"/>
      <c r="S4" s="8"/>
      <c r="T4" s="8"/>
      <c r="U4" s="8"/>
      <c r="V4" s="8"/>
      <c r="W4" s="8"/>
    </row>
    <row r="5" spans="1:23" x14ac:dyDescent="0.25">
      <c r="G5" s="8"/>
      <c r="H5" s="8"/>
      <c r="I5" s="8"/>
      <c r="J5" s="8"/>
      <c r="K5" s="8"/>
      <c r="L5" s="8"/>
      <c r="M5" s="8"/>
      <c r="N5" s="8"/>
      <c r="O5" s="8"/>
      <c r="P5" s="8"/>
      <c r="Q5" s="8"/>
      <c r="R5" s="8"/>
      <c r="S5" s="8"/>
      <c r="T5" s="8"/>
      <c r="U5" s="8"/>
      <c r="V5" s="8"/>
      <c r="W5" s="8"/>
    </row>
    <row r="6" spans="1:23" x14ac:dyDescent="0.25">
      <c r="G6" s="22"/>
      <c r="H6" s="8"/>
      <c r="I6" s="8"/>
      <c r="J6" s="8"/>
      <c r="K6" s="8"/>
      <c r="L6" s="8"/>
      <c r="M6" s="8"/>
      <c r="N6" s="8"/>
      <c r="O6" s="8"/>
      <c r="P6" s="8"/>
      <c r="Q6" s="8"/>
      <c r="R6" s="8"/>
      <c r="S6" s="8"/>
      <c r="T6" s="8"/>
      <c r="U6" s="8"/>
      <c r="V6" s="8"/>
      <c r="W6" s="8"/>
    </row>
    <row r="7" spans="1:23" x14ac:dyDescent="0.25">
      <c r="G7" s="22"/>
      <c r="H7" s="8"/>
      <c r="I7" s="8"/>
      <c r="J7" s="8"/>
      <c r="K7" s="8"/>
      <c r="L7" s="8"/>
      <c r="M7" s="8"/>
      <c r="N7" s="8"/>
      <c r="O7" s="8"/>
      <c r="P7" s="8"/>
      <c r="Q7" s="8"/>
      <c r="R7" s="8"/>
      <c r="S7" s="8"/>
      <c r="T7" s="8"/>
      <c r="U7" s="8"/>
      <c r="V7" s="8"/>
      <c r="W7" s="8"/>
    </row>
    <row r="8" spans="1:23" x14ac:dyDescent="0.25">
      <c r="G8" s="8"/>
      <c r="H8" s="8"/>
      <c r="I8" s="8"/>
      <c r="J8" s="8"/>
      <c r="K8" s="8"/>
      <c r="L8" s="8"/>
      <c r="M8" s="8"/>
      <c r="N8" s="8"/>
      <c r="O8" s="8"/>
      <c r="P8" s="8"/>
      <c r="Q8" s="8"/>
      <c r="R8" s="8"/>
      <c r="S8" s="8"/>
      <c r="T8" s="8"/>
      <c r="U8" s="8"/>
      <c r="V8" s="8"/>
      <c r="W8" s="8"/>
    </row>
    <row r="9" spans="1:23" x14ac:dyDescent="0.25">
      <c r="G9" s="22"/>
      <c r="H9" s="8"/>
      <c r="I9" s="8"/>
      <c r="J9" s="8"/>
      <c r="K9" s="8"/>
      <c r="L9" s="8"/>
      <c r="M9" s="8"/>
      <c r="N9" s="8"/>
      <c r="O9" s="8"/>
      <c r="P9" s="8"/>
      <c r="Q9" s="8"/>
      <c r="R9" s="8"/>
      <c r="S9" s="8"/>
      <c r="T9" s="8"/>
      <c r="U9" s="8"/>
      <c r="V9" s="8"/>
      <c r="W9" s="8"/>
    </row>
    <row r="10" spans="1:23" ht="14.25" customHeight="1" x14ac:dyDescent="0.25">
      <c r="G10" s="8"/>
      <c r="H10" s="8"/>
      <c r="I10" s="8"/>
      <c r="J10" s="8"/>
      <c r="K10" s="8"/>
      <c r="L10" s="8"/>
      <c r="M10" s="8"/>
      <c r="N10" s="8"/>
      <c r="O10" s="8"/>
      <c r="P10" s="8"/>
      <c r="Q10" s="8"/>
      <c r="R10" s="8"/>
      <c r="S10" s="8"/>
      <c r="T10" s="8"/>
      <c r="U10" s="8"/>
      <c r="V10" s="8"/>
      <c r="W10" s="8"/>
    </row>
    <row r="11" spans="1:23" x14ac:dyDescent="0.25">
      <c r="G11" s="8"/>
      <c r="H11" s="8"/>
      <c r="I11" s="8"/>
      <c r="J11" s="8"/>
      <c r="K11" s="8"/>
      <c r="L11" s="8"/>
      <c r="M11" s="8"/>
      <c r="N11" s="8"/>
      <c r="O11" s="8"/>
      <c r="P11" s="8"/>
      <c r="Q11" s="8"/>
      <c r="R11" s="8"/>
      <c r="S11" s="8"/>
      <c r="T11" s="8"/>
      <c r="U11" s="8"/>
      <c r="V11" s="8"/>
      <c r="W11" s="8"/>
    </row>
    <row r="12" spans="1:23" x14ac:dyDescent="0.25">
      <c r="G12" s="8"/>
      <c r="H12" s="8"/>
      <c r="I12" s="8"/>
      <c r="J12" s="8"/>
      <c r="K12" s="8"/>
      <c r="L12" s="8"/>
      <c r="M12" s="8"/>
      <c r="N12" s="8"/>
      <c r="O12" s="8"/>
      <c r="P12" s="8"/>
      <c r="Q12" s="8"/>
      <c r="R12" s="8"/>
      <c r="S12" s="8"/>
      <c r="T12" s="8"/>
      <c r="U12" s="8"/>
      <c r="V12" s="8"/>
      <c r="W12" s="8"/>
    </row>
    <row r="13" spans="1:23" x14ac:dyDescent="0.25">
      <c r="G13" s="8"/>
      <c r="H13" s="8"/>
      <c r="I13" s="8"/>
      <c r="J13" s="8"/>
      <c r="K13" s="8"/>
      <c r="L13" s="8"/>
      <c r="M13" s="8"/>
      <c r="N13" s="8"/>
      <c r="O13" s="8"/>
      <c r="P13" s="8"/>
      <c r="Q13" s="8"/>
      <c r="R13" s="8"/>
      <c r="S13" s="8"/>
      <c r="T13" s="8"/>
      <c r="U13" s="8"/>
      <c r="V13" s="8"/>
      <c r="W13" s="8"/>
    </row>
    <row r="14" spans="1:23" x14ac:dyDescent="0.25">
      <c r="G14" s="21" t="str">
        <f>IF(COUNTIFS(SurveyData,"&lt;&gt;")=0,"Columns G &amp; H will be shown after you enter data in 'Step 3. Enter Your Data.'","")</f>
        <v>Columns G &amp; H will be shown after you enter data in 'Step 3. Enter Your Data.'</v>
      </c>
      <c r="H14" s="8"/>
      <c r="I14" s="8"/>
      <c r="J14" s="8"/>
      <c r="K14" s="8"/>
      <c r="L14" s="8"/>
      <c r="M14" s="8"/>
      <c r="N14" s="8"/>
      <c r="O14" s="8"/>
      <c r="P14" s="8"/>
      <c r="Q14" s="8"/>
      <c r="R14" s="8"/>
      <c r="S14" s="8"/>
      <c r="T14" s="8"/>
      <c r="U14" s="8"/>
      <c r="V14" s="8"/>
      <c r="W14" s="8"/>
    </row>
    <row r="15" spans="1:23" s="20" customFormat="1" x14ac:dyDescent="0.25">
      <c r="A15" s="14" t="s">
        <v>326</v>
      </c>
      <c r="B15" s="14" t="s">
        <v>437</v>
      </c>
      <c r="C15" s="14" t="s">
        <v>330</v>
      </c>
      <c r="D15" s="14" t="s">
        <v>0</v>
      </c>
      <c r="E15" s="14" t="s">
        <v>454</v>
      </c>
      <c r="F15" s="14" t="s">
        <v>458</v>
      </c>
      <c r="G15" s="14" t="s">
        <v>452</v>
      </c>
      <c r="H15" s="14" t="str">
        <f>IF(COUNTIFS(SurveyData,"&lt;&gt;")=0,"","Check Response Options")</f>
        <v/>
      </c>
      <c r="I15" s="14">
        <v>0</v>
      </c>
      <c r="J15" s="14">
        <v>1</v>
      </c>
      <c r="K15" s="14">
        <v>2</v>
      </c>
      <c r="L15" s="14">
        <v>3</v>
      </c>
      <c r="M15" s="14">
        <v>4</v>
      </c>
      <c r="N15" s="14">
        <v>5</v>
      </c>
      <c r="O15" s="14" t="s">
        <v>403</v>
      </c>
      <c r="P15" s="14" t="s">
        <v>415</v>
      </c>
      <c r="Q15" s="14" t="s">
        <v>416</v>
      </c>
      <c r="R15" s="14" t="s">
        <v>417</v>
      </c>
      <c r="S15" s="14" t="s">
        <v>414</v>
      </c>
      <c r="T15" s="14" t="s">
        <v>418</v>
      </c>
      <c r="U15" s="14" t="s">
        <v>419</v>
      </c>
      <c r="V15" s="14" t="s">
        <v>450</v>
      </c>
      <c r="W15" s="14" t="s">
        <v>422</v>
      </c>
    </row>
    <row r="16" spans="1:23" x14ac:dyDescent="0.25">
      <c r="A16" t="s">
        <v>2</v>
      </c>
      <c r="B16" t="s">
        <v>331</v>
      </c>
      <c r="C16" t="s">
        <v>328</v>
      </c>
      <c r="D16" t="s">
        <v>1</v>
      </c>
      <c r="E16" t="s">
        <v>3</v>
      </c>
      <c r="F16" t="s">
        <v>455</v>
      </c>
      <c r="G16" t="str">
        <f>IF(ISNA(MATCH("*"&amp;E16&amp;"*",SurveyItemStep3,0)),"Please verify the Survey Item (to the left) with the Item in Step 3, row 14, have wording that matches.","OK")</f>
        <v>Please verify the Survey Item (to the left) with the Item in Step 3, row 14, have wording that matches.</v>
      </c>
      <c r="H16" t="e">
        <f>IF(COUNTIFS(INDEX(SurveyData,,MATCH("*"&amp;$E16&amp;"*",SurveyItemStep3,0)),"&lt;&gt;")-SUM($I16:$O16)=0,"OK","Please check your response options used in Step 3.")</f>
        <v>#N/A</v>
      </c>
      <c r="I16" t="e">
        <f t="shared" ref="I16:N25" si="0">COUNTIFS(INDEX(SurveyData,,MATCH("*"&amp;$E16&amp;"*",SurveyItemStep3,0)),VLOOKUP($B16&amp;$C16&amp;I$15,ResponseOption,2,FALSE))</f>
        <v>#N/A</v>
      </c>
      <c r="J16" t="e">
        <f t="shared" si="0"/>
        <v>#N/A</v>
      </c>
      <c r="K16" t="e">
        <f t="shared" si="0"/>
        <v>#N/A</v>
      </c>
      <c r="L16" t="e">
        <f t="shared" si="0"/>
        <v>#N/A</v>
      </c>
      <c r="M16" t="e">
        <f t="shared" si="0"/>
        <v>#N/A</v>
      </c>
      <c r="N16" t="e">
        <f t="shared" si="0"/>
        <v>#N/A</v>
      </c>
      <c r="O16" t="e">
        <f t="shared" ref="O16:O47" si="1">COUNTIFS(INDEX(SurveyData,,MATCH("*"&amp;$E16&amp;"*",SurveyItemStep3,0)),O$15)</f>
        <v>#N/A</v>
      </c>
      <c r="P16" t="e">
        <f>SUMPRODUCT($I$15:$J$15,$I16:$J16)</f>
        <v>#N/A</v>
      </c>
      <c r="Q16" t="e">
        <f>SUMPRODUCT($K$15:$L$15,$K16:$L16)</f>
        <v>#N/A</v>
      </c>
      <c r="R16" t="e">
        <f>SUMPRODUCT($M$15:$N$15,$M16:$N16)</f>
        <v>#N/A</v>
      </c>
      <c r="S16" t="e">
        <f>SUM($I16:$J16)</f>
        <v>#N/A</v>
      </c>
      <c r="T16" t="e">
        <f>SUM($K16:$L16)</f>
        <v>#N/A</v>
      </c>
      <c r="U16" t="e">
        <f>SUM($M16:$N16)</f>
        <v>#N/A</v>
      </c>
      <c r="V16" t="e">
        <f>SUM($I16:$N16)</f>
        <v>#N/A</v>
      </c>
      <c r="W16" t="e">
        <f>SUM($I16:$O16)</f>
        <v>#N/A</v>
      </c>
    </row>
    <row r="17" spans="1:23" x14ac:dyDescent="0.25">
      <c r="A17" t="s">
        <v>4</v>
      </c>
      <c r="B17" t="s">
        <v>331</v>
      </c>
      <c r="C17" t="s">
        <v>328</v>
      </c>
      <c r="D17" t="s">
        <v>1</v>
      </c>
      <c r="E17" t="s">
        <v>5</v>
      </c>
      <c r="F17" t="s">
        <v>455</v>
      </c>
      <c r="G17" t="str">
        <f t="shared" ref="G17:G47" si="2">IF(ISNA(MATCH("*"&amp;E17&amp;"*",SurveyItemStep3,0)),"Please verify Question Item (to the left) with the question items in Step 3, row 14.","OK")</f>
        <v>Please verify Question Item (to the left) with the question items in Step 3, row 14.</v>
      </c>
      <c r="H17" t="e">
        <f t="shared" ref="H17:H47" si="3">IF(COUNTIFS(INDEX(SurveyData,,MATCH("*"&amp;$E17&amp;"*",SurveyItemStep3,0)),"&lt;&gt;")-SUM($I17:$O17)=0,"OK","Please check your response options used in Step 3.")</f>
        <v>#N/A</v>
      </c>
      <c r="I17" t="e">
        <f t="shared" si="0"/>
        <v>#N/A</v>
      </c>
      <c r="J17" t="e">
        <f t="shared" si="0"/>
        <v>#N/A</v>
      </c>
      <c r="K17" t="e">
        <f t="shared" si="0"/>
        <v>#N/A</v>
      </c>
      <c r="L17" t="e">
        <f t="shared" si="0"/>
        <v>#N/A</v>
      </c>
      <c r="M17" t="e">
        <f t="shared" si="0"/>
        <v>#N/A</v>
      </c>
      <c r="N17" t="e">
        <f t="shared" si="0"/>
        <v>#N/A</v>
      </c>
      <c r="O17" t="e">
        <f t="shared" si="1"/>
        <v>#N/A</v>
      </c>
      <c r="P17" t="e">
        <f t="shared" ref="P17:P75" si="4">SUMPRODUCT($I$15:$J$15,$I17:$J17)</f>
        <v>#N/A</v>
      </c>
      <c r="Q17" t="e">
        <f t="shared" ref="Q17:Q75" si="5">SUMPRODUCT($K$15:$L$15,$K17:$L17)</f>
        <v>#N/A</v>
      </c>
      <c r="R17" t="e">
        <f t="shared" ref="R17:R75" si="6">SUMPRODUCT($M$15:$N$15,$M17:$N17)</f>
        <v>#N/A</v>
      </c>
      <c r="S17" t="e">
        <f t="shared" ref="S17:S75" si="7">SUM($I17:$J17)</f>
        <v>#N/A</v>
      </c>
      <c r="T17" t="e">
        <f t="shared" ref="T17:T75" si="8">SUM($K17:$L17)</f>
        <v>#N/A</v>
      </c>
      <c r="U17" t="e">
        <f t="shared" ref="U17:U75" si="9">SUM($M17:$N17)</f>
        <v>#N/A</v>
      </c>
      <c r="V17" t="e">
        <f t="shared" ref="V17:V75" si="10">SUM($I17:$N17)</f>
        <v>#N/A</v>
      </c>
      <c r="W17" t="e">
        <f t="shared" ref="W17:W75" si="11">SUM($I17:$O17)</f>
        <v>#N/A</v>
      </c>
    </row>
    <row r="18" spans="1:23" x14ac:dyDescent="0.25">
      <c r="A18" t="s">
        <v>6</v>
      </c>
      <c r="B18" t="s">
        <v>331</v>
      </c>
      <c r="C18" t="s">
        <v>328</v>
      </c>
      <c r="D18" t="s">
        <v>1</v>
      </c>
      <c r="E18" t="s">
        <v>7</v>
      </c>
      <c r="F18" t="s">
        <v>455</v>
      </c>
      <c r="G18" t="str">
        <f t="shared" si="2"/>
        <v>Please verify Question Item (to the left) with the question items in Step 3, row 14.</v>
      </c>
      <c r="H18" t="e">
        <f t="shared" si="3"/>
        <v>#N/A</v>
      </c>
      <c r="I18" t="e">
        <f t="shared" si="0"/>
        <v>#N/A</v>
      </c>
      <c r="J18" t="e">
        <f t="shared" si="0"/>
        <v>#N/A</v>
      </c>
      <c r="K18" t="e">
        <f t="shared" si="0"/>
        <v>#N/A</v>
      </c>
      <c r="L18" t="e">
        <f t="shared" si="0"/>
        <v>#N/A</v>
      </c>
      <c r="M18" t="e">
        <f t="shared" si="0"/>
        <v>#N/A</v>
      </c>
      <c r="N18" t="e">
        <f t="shared" si="0"/>
        <v>#N/A</v>
      </c>
      <c r="O18" t="e">
        <f t="shared" si="1"/>
        <v>#N/A</v>
      </c>
      <c r="P18" t="e">
        <f t="shared" si="4"/>
        <v>#N/A</v>
      </c>
      <c r="Q18" t="e">
        <f t="shared" si="5"/>
        <v>#N/A</v>
      </c>
      <c r="R18" t="e">
        <f t="shared" si="6"/>
        <v>#N/A</v>
      </c>
      <c r="S18" t="e">
        <f t="shared" si="7"/>
        <v>#N/A</v>
      </c>
      <c r="T18" t="e">
        <f t="shared" si="8"/>
        <v>#N/A</v>
      </c>
      <c r="U18" t="e">
        <f t="shared" si="9"/>
        <v>#N/A</v>
      </c>
      <c r="V18" t="e">
        <f t="shared" si="10"/>
        <v>#N/A</v>
      </c>
      <c r="W18" t="e">
        <f t="shared" si="11"/>
        <v>#N/A</v>
      </c>
    </row>
    <row r="19" spans="1:23" x14ac:dyDescent="0.25">
      <c r="A19" t="s">
        <v>8</v>
      </c>
      <c r="B19" t="s">
        <v>331</v>
      </c>
      <c r="C19" t="s">
        <v>328</v>
      </c>
      <c r="D19" t="s">
        <v>1</v>
      </c>
      <c r="E19" t="s">
        <v>9</v>
      </c>
      <c r="F19" t="s">
        <v>455</v>
      </c>
      <c r="G19" t="str">
        <f t="shared" si="2"/>
        <v>Please verify Question Item (to the left) with the question items in Step 3, row 14.</v>
      </c>
      <c r="H19" t="e">
        <f t="shared" si="3"/>
        <v>#N/A</v>
      </c>
      <c r="I19" t="e">
        <f t="shared" si="0"/>
        <v>#N/A</v>
      </c>
      <c r="J19" t="e">
        <f t="shared" si="0"/>
        <v>#N/A</v>
      </c>
      <c r="K19" t="e">
        <f t="shared" si="0"/>
        <v>#N/A</v>
      </c>
      <c r="L19" t="e">
        <f t="shared" si="0"/>
        <v>#N/A</v>
      </c>
      <c r="M19" t="e">
        <f t="shared" si="0"/>
        <v>#N/A</v>
      </c>
      <c r="N19" t="e">
        <f t="shared" si="0"/>
        <v>#N/A</v>
      </c>
      <c r="O19" t="e">
        <f t="shared" si="1"/>
        <v>#N/A</v>
      </c>
      <c r="P19" t="e">
        <f t="shared" si="4"/>
        <v>#N/A</v>
      </c>
      <c r="Q19" t="e">
        <f t="shared" si="5"/>
        <v>#N/A</v>
      </c>
      <c r="R19" t="e">
        <f t="shared" si="6"/>
        <v>#N/A</v>
      </c>
      <c r="S19" t="e">
        <f t="shared" si="7"/>
        <v>#N/A</v>
      </c>
      <c r="T19" t="e">
        <f t="shared" si="8"/>
        <v>#N/A</v>
      </c>
      <c r="U19" t="e">
        <f t="shared" si="9"/>
        <v>#N/A</v>
      </c>
      <c r="V19" t="e">
        <f t="shared" si="10"/>
        <v>#N/A</v>
      </c>
      <c r="W19" t="e">
        <f t="shared" si="11"/>
        <v>#N/A</v>
      </c>
    </row>
    <row r="20" spans="1:23" x14ac:dyDescent="0.25">
      <c r="A20" t="s">
        <v>10</v>
      </c>
      <c r="B20" t="s">
        <v>331</v>
      </c>
      <c r="C20" t="s">
        <v>328</v>
      </c>
      <c r="D20" t="s">
        <v>1</v>
      </c>
      <c r="E20" t="s">
        <v>11</v>
      </c>
      <c r="F20" t="s">
        <v>455</v>
      </c>
      <c r="G20" t="str">
        <f t="shared" si="2"/>
        <v>Please verify Question Item (to the left) with the question items in Step 3, row 14.</v>
      </c>
      <c r="H20" t="e">
        <f t="shared" si="3"/>
        <v>#N/A</v>
      </c>
      <c r="I20" t="e">
        <f t="shared" si="0"/>
        <v>#N/A</v>
      </c>
      <c r="J20" t="e">
        <f t="shared" si="0"/>
        <v>#N/A</v>
      </c>
      <c r="K20" t="e">
        <f t="shared" si="0"/>
        <v>#N/A</v>
      </c>
      <c r="L20" t="e">
        <f t="shared" si="0"/>
        <v>#N/A</v>
      </c>
      <c r="M20" t="e">
        <f t="shared" si="0"/>
        <v>#N/A</v>
      </c>
      <c r="N20" t="e">
        <f t="shared" si="0"/>
        <v>#N/A</v>
      </c>
      <c r="O20" t="e">
        <f t="shared" si="1"/>
        <v>#N/A</v>
      </c>
      <c r="P20" t="e">
        <f t="shared" si="4"/>
        <v>#N/A</v>
      </c>
      <c r="Q20" t="e">
        <f t="shared" si="5"/>
        <v>#N/A</v>
      </c>
      <c r="R20" t="e">
        <f t="shared" si="6"/>
        <v>#N/A</v>
      </c>
      <c r="S20" t="e">
        <f t="shared" si="7"/>
        <v>#N/A</v>
      </c>
      <c r="T20" t="e">
        <f t="shared" si="8"/>
        <v>#N/A</v>
      </c>
      <c r="U20" t="e">
        <f t="shared" si="9"/>
        <v>#N/A</v>
      </c>
      <c r="V20" t="e">
        <f t="shared" si="10"/>
        <v>#N/A</v>
      </c>
      <c r="W20" t="e">
        <f t="shared" si="11"/>
        <v>#N/A</v>
      </c>
    </row>
    <row r="21" spans="1:23" x14ac:dyDescent="0.25">
      <c r="A21" t="s">
        <v>13</v>
      </c>
      <c r="B21" t="s">
        <v>331</v>
      </c>
      <c r="C21" t="s">
        <v>328</v>
      </c>
      <c r="D21" t="s">
        <v>12</v>
      </c>
      <c r="E21" t="s">
        <v>14</v>
      </c>
      <c r="F21" t="s">
        <v>455</v>
      </c>
      <c r="G21" t="str">
        <f t="shared" si="2"/>
        <v>Please verify Question Item (to the left) with the question items in Step 3, row 14.</v>
      </c>
      <c r="H21" t="e">
        <f t="shared" si="3"/>
        <v>#N/A</v>
      </c>
      <c r="I21" t="e">
        <f t="shared" si="0"/>
        <v>#N/A</v>
      </c>
      <c r="J21" t="e">
        <f t="shared" si="0"/>
        <v>#N/A</v>
      </c>
      <c r="K21" t="e">
        <f t="shared" si="0"/>
        <v>#N/A</v>
      </c>
      <c r="L21" t="e">
        <f t="shared" si="0"/>
        <v>#N/A</v>
      </c>
      <c r="M21" t="e">
        <f t="shared" si="0"/>
        <v>#N/A</v>
      </c>
      <c r="N21" t="e">
        <f t="shared" si="0"/>
        <v>#N/A</v>
      </c>
      <c r="O21" t="e">
        <f t="shared" si="1"/>
        <v>#N/A</v>
      </c>
      <c r="P21" t="e">
        <f t="shared" si="4"/>
        <v>#N/A</v>
      </c>
      <c r="Q21" t="e">
        <f t="shared" si="5"/>
        <v>#N/A</v>
      </c>
      <c r="R21" t="e">
        <f t="shared" si="6"/>
        <v>#N/A</v>
      </c>
      <c r="S21" t="e">
        <f t="shared" si="7"/>
        <v>#N/A</v>
      </c>
      <c r="T21" t="e">
        <f t="shared" si="8"/>
        <v>#N/A</v>
      </c>
      <c r="U21" t="e">
        <f t="shared" si="9"/>
        <v>#N/A</v>
      </c>
      <c r="V21" t="e">
        <f t="shared" si="10"/>
        <v>#N/A</v>
      </c>
      <c r="W21" t="e">
        <f t="shared" si="11"/>
        <v>#N/A</v>
      </c>
    </row>
    <row r="22" spans="1:23" x14ac:dyDescent="0.25">
      <c r="A22" t="s">
        <v>15</v>
      </c>
      <c r="B22" t="s">
        <v>331</v>
      </c>
      <c r="C22" t="s">
        <v>328</v>
      </c>
      <c r="D22" t="s">
        <v>12</v>
      </c>
      <c r="E22" t="s">
        <v>16</v>
      </c>
      <c r="F22" t="s">
        <v>455</v>
      </c>
      <c r="G22" t="str">
        <f t="shared" si="2"/>
        <v>Please verify Question Item (to the left) with the question items in Step 3, row 14.</v>
      </c>
      <c r="H22" t="e">
        <f t="shared" si="3"/>
        <v>#N/A</v>
      </c>
      <c r="I22" t="e">
        <f t="shared" si="0"/>
        <v>#N/A</v>
      </c>
      <c r="J22" t="e">
        <f t="shared" si="0"/>
        <v>#N/A</v>
      </c>
      <c r="K22" t="e">
        <f t="shared" si="0"/>
        <v>#N/A</v>
      </c>
      <c r="L22" t="e">
        <f t="shared" si="0"/>
        <v>#N/A</v>
      </c>
      <c r="M22" t="e">
        <f t="shared" si="0"/>
        <v>#N/A</v>
      </c>
      <c r="N22" t="e">
        <f t="shared" si="0"/>
        <v>#N/A</v>
      </c>
      <c r="O22" t="e">
        <f t="shared" si="1"/>
        <v>#N/A</v>
      </c>
      <c r="P22" t="e">
        <f t="shared" si="4"/>
        <v>#N/A</v>
      </c>
      <c r="Q22" t="e">
        <f t="shared" si="5"/>
        <v>#N/A</v>
      </c>
      <c r="R22" t="e">
        <f t="shared" si="6"/>
        <v>#N/A</v>
      </c>
      <c r="S22" t="e">
        <f t="shared" si="7"/>
        <v>#N/A</v>
      </c>
      <c r="T22" t="e">
        <f t="shared" si="8"/>
        <v>#N/A</v>
      </c>
      <c r="U22" t="e">
        <f t="shared" si="9"/>
        <v>#N/A</v>
      </c>
      <c r="V22" t="e">
        <f t="shared" si="10"/>
        <v>#N/A</v>
      </c>
      <c r="W22" t="e">
        <f t="shared" si="11"/>
        <v>#N/A</v>
      </c>
    </row>
    <row r="23" spans="1:23" x14ac:dyDescent="0.25">
      <c r="A23" t="s">
        <v>17</v>
      </c>
      <c r="B23" t="s">
        <v>331</v>
      </c>
      <c r="C23" t="s">
        <v>328</v>
      </c>
      <c r="D23" t="s">
        <v>12</v>
      </c>
      <c r="E23" t="s">
        <v>18</v>
      </c>
      <c r="F23" t="s">
        <v>455</v>
      </c>
      <c r="G23" t="str">
        <f t="shared" si="2"/>
        <v>Please verify Question Item (to the left) with the question items in Step 3, row 14.</v>
      </c>
      <c r="H23" t="e">
        <f t="shared" si="3"/>
        <v>#N/A</v>
      </c>
      <c r="I23" t="e">
        <f t="shared" si="0"/>
        <v>#N/A</v>
      </c>
      <c r="J23" t="e">
        <f t="shared" si="0"/>
        <v>#N/A</v>
      </c>
      <c r="K23" t="e">
        <f t="shared" si="0"/>
        <v>#N/A</v>
      </c>
      <c r="L23" t="e">
        <f t="shared" si="0"/>
        <v>#N/A</v>
      </c>
      <c r="M23" t="e">
        <f t="shared" si="0"/>
        <v>#N/A</v>
      </c>
      <c r="N23" t="e">
        <f t="shared" si="0"/>
        <v>#N/A</v>
      </c>
      <c r="O23" t="e">
        <f t="shared" si="1"/>
        <v>#N/A</v>
      </c>
      <c r="P23" t="e">
        <f t="shared" si="4"/>
        <v>#N/A</v>
      </c>
      <c r="Q23" t="e">
        <f t="shared" si="5"/>
        <v>#N/A</v>
      </c>
      <c r="R23" t="e">
        <f t="shared" si="6"/>
        <v>#N/A</v>
      </c>
      <c r="S23" t="e">
        <f t="shared" si="7"/>
        <v>#N/A</v>
      </c>
      <c r="T23" t="e">
        <f t="shared" si="8"/>
        <v>#N/A</v>
      </c>
      <c r="U23" t="e">
        <f t="shared" si="9"/>
        <v>#N/A</v>
      </c>
      <c r="V23" t="e">
        <f t="shared" si="10"/>
        <v>#N/A</v>
      </c>
      <c r="W23" t="e">
        <f t="shared" si="11"/>
        <v>#N/A</v>
      </c>
    </row>
    <row r="24" spans="1:23" x14ac:dyDescent="0.25">
      <c r="A24" t="s">
        <v>19</v>
      </c>
      <c r="B24" t="s">
        <v>331</v>
      </c>
      <c r="C24" t="s">
        <v>329</v>
      </c>
      <c r="D24" t="s">
        <v>12</v>
      </c>
      <c r="E24" t="s">
        <v>332</v>
      </c>
      <c r="F24" t="s">
        <v>455</v>
      </c>
      <c r="G24" t="str">
        <f t="shared" si="2"/>
        <v>Please verify Question Item (to the left) with the question items in Step 3, row 14.</v>
      </c>
      <c r="H24" t="e">
        <f t="shared" si="3"/>
        <v>#N/A</v>
      </c>
      <c r="I24" t="e">
        <f t="shared" si="0"/>
        <v>#N/A</v>
      </c>
      <c r="J24" t="e">
        <f t="shared" si="0"/>
        <v>#N/A</v>
      </c>
      <c r="K24" t="e">
        <f t="shared" si="0"/>
        <v>#N/A</v>
      </c>
      <c r="L24" t="e">
        <f t="shared" si="0"/>
        <v>#N/A</v>
      </c>
      <c r="M24" t="e">
        <f t="shared" si="0"/>
        <v>#N/A</v>
      </c>
      <c r="N24" t="e">
        <f t="shared" si="0"/>
        <v>#N/A</v>
      </c>
      <c r="O24" t="e">
        <f t="shared" si="1"/>
        <v>#N/A</v>
      </c>
      <c r="P24" t="e">
        <f t="shared" si="4"/>
        <v>#N/A</v>
      </c>
      <c r="Q24" t="e">
        <f t="shared" si="5"/>
        <v>#N/A</v>
      </c>
      <c r="R24" t="e">
        <f t="shared" si="6"/>
        <v>#N/A</v>
      </c>
      <c r="S24" t="e">
        <f t="shared" si="7"/>
        <v>#N/A</v>
      </c>
      <c r="T24" t="e">
        <f t="shared" si="8"/>
        <v>#N/A</v>
      </c>
      <c r="U24" t="e">
        <f t="shared" si="9"/>
        <v>#N/A</v>
      </c>
      <c r="V24" t="e">
        <f t="shared" si="10"/>
        <v>#N/A</v>
      </c>
      <c r="W24" t="e">
        <f t="shared" si="11"/>
        <v>#N/A</v>
      </c>
    </row>
    <row r="25" spans="1:23" x14ac:dyDescent="0.25">
      <c r="A25" t="s">
        <v>21</v>
      </c>
      <c r="B25" t="s">
        <v>331</v>
      </c>
      <c r="C25" t="s">
        <v>328</v>
      </c>
      <c r="D25" t="s">
        <v>20</v>
      </c>
      <c r="E25" s="3" t="s">
        <v>22</v>
      </c>
      <c r="F25" t="s">
        <v>455</v>
      </c>
      <c r="G25" t="str">
        <f t="shared" si="2"/>
        <v>Please verify Question Item (to the left) with the question items in Step 3, row 14.</v>
      </c>
      <c r="H25" t="e">
        <f t="shared" si="3"/>
        <v>#N/A</v>
      </c>
      <c r="I25" t="e">
        <f t="shared" si="0"/>
        <v>#N/A</v>
      </c>
      <c r="J25" t="e">
        <f t="shared" si="0"/>
        <v>#N/A</v>
      </c>
      <c r="K25" t="e">
        <f t="shared" si="0"/>
        <v>#N/A</v>
      </c>
      <c r="L25" t="e">
        <f t="shared" si="0"/>
        <v>#N/A</v>
      </c>
      <c r="M25" t="e">
        <f t="shared" si="0"/>
        <v>#N/A</v>
      </c>
      <c r="N25" t="e">
        <f t="shared" si="0"/>
        <v>#N/A</v>
      </c>
      <c r="O25" t="e">
        <f t="shared" si="1"/>
        <v>#N/A</v>
      </c>
      <c r="P25" t="e">
        <f t="shared" si="4"/>
        <v>#N/A</v>
      </c>
      <c r="Q25" t="e">
        <f t="shared" si="5"/>
        <v>#N/A</v>
      </c>
      <c r="R25" t="e">
        <f t="shared" si="6"/>
        <v>#N/A</v>
      </c>
      <c r="S25" t="e">
        <f t="shared" si="7"/>
        <v>#N/A</v>
      </c>
      <c r="T25" t="e">
        <f t="shared" si="8"/>
        <v>#N/A</v>
      </c>
      <c r="U25" t="e">
        <f t="shared" si="9"/>
        <v>#N/A</v>
      </c>
      <c r="V25" t="e">
        <f t="shared" si="10"/>
        <v>#N/A</v>
      </c>
      <c r="W25" t="e">
        <f t="shared" si="11"/>
        <v>#N/A</v>
      </c>
    </row>
    <row r="26" spans="1:23" x14ac:dyDescent="0.25">
      <c r="A26" t="s">
        <v>23</v>
      </c>
      <c r="B26" t="s">
        <v>331</v>
      </c>
      <c r="C26" t="s">
        <v>328</v>
      </c>
      <c r="D26" t="s">
        <v>20</v>
      </c>
      <c r="E26" t="s">
        <v>24</v>
      </c>
      <c r="F26" t="s">
        <v>455</v>
      </c>
      <c r="G26" t="str">
        <f t="shared" si="2"/>
        <v>Please verify Question Item (to the left) with the question items in Step 3, row 14.</v>
      </c>
      <c r="H26" t="e">
        <f t="shared" si="3"/>
        <v>#N/A</v>
      </c>
      <c r="I26" t="e">
        <f t="shared" ref="I26:N35" si="12">COUNTIFS(INDEX(SurveyData,,MATCH("*"&amp;$E26&amp;"*",SurveyItemStep3,0)),VLOOKUP($B26&amp;$C26&amp;I$15,ResponseOption,2,FALSE))</f>
        <v>#N/A</v>
      </c>
      <c r="J26" t="e">
        <f t="shared" si="12"/>
        <v>#N/A</v>
      </c>
      <c r="K26" t="e">
        <f t="shared" si="12"/>
        <v>#N/A</v>
      </c>
      <c r="L26" t="e">
        <f t="shared" si="12"/>
        <v>#N/A</v>
      </c>
      <c r="M26" t="e">
        <f t="shared" si="12"/>
        <v>#N/A</v>
      </c>
      <c r="N26" t="e">
        <f t="shared" si="12"/>
        <v>#N/A</v>
      </c>
      <c r="O26" t="e">
        <f t="shared" si="1"/>
        <v>#N/A</v>
      </c>
      <c r="P26" t="e">
        <f t="shared" si="4"/>
        <v>#N/A</v>
      </c>
      <c r="Q26" t="e">
        <f t="shared" si="5"/>
        <v>#N/A</v>
      </c>
      <c r="R26" t="e">
        <f t="shared" si="6"/>
        <v>#N/A</v>
      </c>
      <c r="S26" t="e">
        <f t="shared" si="7"/>
        <v>#N/A</v>
      </c>
      <c r="T26" t="e">
        <f t="shared" si="8"/>
        <v>#N/A</v>
      </c>
      <c r="U26" t="e">
        <f t="shared" si="9"/>
        <v>#N/A</v>
      </c>
      <c r="V26" t="e">
        <f t="shared" si="10"/>
        <v>#N/A</v>
      </c>
      <c r="W26" t="e">
        <f t="shared" si="11"/>
        <v>#N/A</v>
      </c>
    </row>
    <row r="27" spans="1:23" x14ac:dyDescent="0.25">
      <c r="A27" t="s">
        <v>25</v>
      </c>
      <c r="B27" t="s">
        <v>331</v>
      </c>
      <c r="C27" t="s">
        <v>328</v>
      </c>
      <c r="D27" t="s">
        <v>20</v>
      </c>
      <c r="E27" t="s">
        <v>26</v>
      </c>
      <c r="F27" t="s">
        <v>455</v>
      </c>
      <c r="G27" t="str">
        <f t="shared" si="2"/>
        <v>Please verify Question Item (to the left) with the question items in Step 3, row 14.</v>
      </c>
      <c r="H27" t="e">
        <f t="shared" si="3"/>
        <v>#N/A</v>
      </c>
      <c r="I27" t="e">
        <f t="shared" si="12"/>
        <v>#N/A</v>
      </c>
      <c r="J27" t="e">
        <f t="shared" si="12"/>
        <v>#N/A</v>
      </c>
      <c r="K27" t="e">
        <f t="shared" si="12"/>
        <v>#N/A</v>
      </c>
      <c r="L27" t="e">
        <f t="shared" si="12"/>
        <v>#N/A</v>
      </c>
      <c r="M27" t="e">
        <f t="shared" si="12"/>
        <v>#N/A</v>
      </c>
      <c r="N27" t="e">
        <f t="shared" si="12"/>
        <v>#N/A</v>
      </c>
      <c r="O27" t="e">
        <f t="shared" si="1"/>
        <v>#N/A</v>
      </c>
      <c r="P27" t="e">
        <f t="shared" si="4"/>
        <v>#N/A</v>
      </c>
      <c r="Q27" t="e">
        <f t="shared" si="5"/>
        <v>#N/A</v>
      </c>
      <c r="R27" t="e">
        <f t="shared" si="6"/>
        <v>#N/A</v>
      </c>
      <c r="S27" t="e">
        <f t="shared" si="7"/>
        <v>#N/A</v>
      </c>
      <c r="T27" t="e">
        <f t="shared" si="8"/>
        <v>#N/A</v>
      </c>
      <c r="U27" t="e">
        <f t="shared" si="9"/>
        <v>#N/A</v>
      </c>
      <c r="V27" t="e">
        <f t="shared" si="10"/>
        <v>#N/A</v>
      </c>
      <c r="W27" t="e">
        <f t="shared" si="11"/>
        <v>#N/A</v>
      </c>
    </row>
    <row r="28" spans="1:23" x14ac:dyDescent="0.25">
      <c r="A28" t="s">
        <v>27</v>
      </c>
      <c r="B28" t="s">
        <v>331</v>
      </c>
      <c r="C28" t="s">
        <v>328</v>
      </c>
      <c r="D28" t="s">
        <v>20</v>
      </c>
      <c r="E28" t="s">
        <v>28</v>
      </c>
      <c r="F28" t="s">
        <v>455</v>
      </c>
      <c r="G28" t="str">
        <f t="shared" si="2"/>
        <v>Please verify Question Item (to the left) with the question items in Step 3, row 14.</v>
      </c>
      <c r="H28" t="e">
        <f t="shared" si="3"/>
        <v>#N/A</v>
      </c>
      <c r="I28" t="e">
        <f t="shared" si="12"/>
        <v>#N/A</v>
      </c>
      <c r="J28" t="e">
        <f t="shared" si="12"/>
        <v>#N/A</v>
      </c>
      <c r="K28" t="e">
        <f t="shared" si="12"/>
        <v>#N/A</v>
      </c>
      <c r="L28" t="e">
        <f t="shared" si="12"/>
        <v>#N/A</v>
      </c>
      <c r="M28" t="e">
        <f t="shared" si="12"/>
        <v>#N/A</v>
      </c>
      <c r="N28" t="e">
        <f t="shared" si="12"/>
        <v>#N/A</v>
      </c>
      <c r="O28" t="e">
        <f t="shared" si="1"/>
        <v>#N/A</v>
      </c>
      <c r="P28" t="e">
        <f t="shared" si="4"/>
        <v>#N/A</v>
      </c>
      <c r="Q28" t="e">
        <f t="shared" si="5"/>
        <v>#N/A</v>
      </c>
      <c r="R28" t="e">
        <f t="shared" si="6"/>
        <v>#N/A</v>
      </c>
      <c r="S28" t="e">
        <f t="shared" si="7"/>
        <v>#N/A</v>
      </c>
      <c r="T28" t="e">
        <f t="shared" si="8"/>
        <v>#N/A</v>
      </c>
      <c r="U28" t="e">
        <f t="shared" si="9"/>
        <v>#N/A</v>
      </c>
      <c r="V28" t="e">
        <f t="shared" si="10"/>
        <v>#N/A</v>
      </c>
      <c r="W28" t="e">
        <f t="shared" si="11"/>
        <v>#N/A</v>
      </c>
    </row>
    <row r="29" spans="1:23" x14ac:dyDescent="0.25">
      <c r="A29" t="s">
        <v>29</v>
      </c>
      <c r="B29" t="s">
        <v>331</v>
      </c>
      <c r="C29" t="s">
        <v>328</v>
      </c>
      <c r="D29" t="s">
        <v>20</v>
      </c>
      <c r="E29" t="s">
        <v>30</v>
      </c>
      <c r="F29" t="s">
        <v>455</v>
      </c>
      <c r="G29" t="str">
        <f t="shared" si="2"/>
        <v>Please verify Question Item (to the left) with the question items in Step 3, row 14.</v>
      </c>
      <c r="H29" t="e">
        <f t="shared" si="3"/>
        <v>#N/A</v>
      </c>
      <c r="I29" t="e">
        <f t="shared" si="12"/>
        <v>#N/A</v>
      </c>
      <c r="J29" t="e">
        <f t="shared" si="12"/>
        <v>#N/A</v>
      </c>
      <c r="K29" t="e">
        <f t="shared" si="12"/>
        <v>#N/A</v>
      </c>
      <c r="L29" t="e">
        <f t="shared" si="12"/>
        <v>#N/A</v>
      </c>
      <c r="M29" t="e">
        <f t="shared" si="12"/>
        <v>#N/A</v>
      </c>
      <c r="N29" t="e">
        <f t="shared" si="12"/>
        <v>#N/A</v>
      </c>
      <c r="O29" t="e">
        <f t="shared" si="1"/>
        <v>#N/A</v>
      </c>
      <c r="P29" t="e">
        <f t="shared" si="4"/>
        <v>#N/A</v>
      </c>
      <c r="Q29" t="e">
        <f t="shared" si="5"/>
        <v>#N/A</v>
      </c>
      <c r="R29" t="e">
        <f t="shared" si="6"/>
        <v>#N/A</v>
      </c>
      <c r="S29" t="e">
        <f t="shared" si="7"/>
        <v>#N/A</v>
      </c>
      <c r="T29" t="e">
        <f t="shared" si="8"/>
        <v>#N/A</v>
      </c>
      <c r="U29" t="e">
        <f t="shared" si="9"/>
        <v>#N/A</v>
      </c>
      <c r="V29" t="e">
        <f t="shared" si="10"/>
        <v>#N/A</v>
      </c>
      <c r="W29" t="e">
        <f t="shared" si="11"/>
        <v>#N/A</v>
      </c>
    </row>
    <row r="30" spans="1:23" x14ac:dyDescent="0.25">
      <c r="A30" t="s">
        <v>31</v>
      </c>
      <c r="B30" t="s">
        <v>331</v>
      </c>
      <c r="C30" t="s">
        <v>328</v>
      </c>
      <c r="D30" t="s">
        <v>20</v>
      </c>
      <c r="E30" t="s">
        <v>32</v>
      </c>
      <c r="F30" t="s">
        <v>455</v>
      </c>
      <c r="G30" t="str">
        <f t="shared" si="2"/>
        <v>Please verify Question Item (to the left) with the question items in Step 3, row 14.</v>
      </c>
      <c r="H30" t="e">
        <f t="shared" si="3"/>
        <v>#N/A</v>
      </c>
      <c r="I30" t="e">
        <f t="shared" si="12"/>
        <v>#N/A</v>
      </c>
      <c r="J30" t="e">
        <f t="shared" si="12"/>
        <v>#N/A</v>
      </c>
      <c r="K30" t="e">
        <f t="shared" si="12"/>
        <v>#N/A</v>
      </c>
      <c r="L30" t="e">
        <f t="shared" si="12"/>
        <v>#N/A</v>
      </c>
      <c r="M30" t="e">
        <f t="shared" si="12"/>
        <v>#N/A</v>
      </c>
      <c r="N30" t="e">
        <f t="shared" si="12"/>
        <v>#N/A</v>
      </c>
      <c r="O30" t="e">
        <f t="shared" si="1"/>
        <v>#N/A</v>
      </c>
      <c r="P30" t="e">
        <f t="shared" si="4"/>
        <v>#N/A</v>
      </c>
      <c r="Q30" t="e">
        <f t="shared" si="5"/>
        <v>#N/A</v>
      </c>
      <c r="R30" t="e">
        <f t="shared" si="6"/>
        <v>#N/A</v>
      </c>
      <c r="S30" t="e">
        <f t="shared" si="7"/>
        <v>#N/A</v>
      </c>
      <c r="T30" t="e">
        <f t="shared" si="8"/>
        <v>#N/A</v>
      </c>
      <c r="U30" t="e">
        <f t="shared" si="9"/>
        <v>#N/A</v>
      </c>
      <c r="V30" t="e">
        <f t="shared" si="10"/>
        <v>#N/A</v>
      </c>
      <c r="W30" t="e">
        <f t="shared" si="11"/>
        <v>#N/A</v>
      </c>
    </row>
    <row r="31" spans="1:23" x14ac:dyDescent="0.25">
      <c r="A31" t="s">
        <v>34</v>
      </c>
      <c r="B31" t="s">
        <v>331</v>
      </c>
      <c r="C31" t="s">
        <v>328</v>
      </c>
      <c r="D31" t="s">
        <v>33</v>
      </c>
      <c r="E31" t="s">
        <v>35</v>
      </c>
      <c r="F31" t="s">
        <v>455</v>
      </c>
      <c r="G31" t="str">
        <f t="shared" si="2"/>
        <v>Please verify Question Item (to the left) with the question items in Step 3, row 14.</v>
      </c>
      <c r="H31" t="e">
        <f t="shared" si="3"/>
        <v>#N/A</v>
      </c>
      <c r="I31" t="e">
        <f t="shared" si="12"/>
        <v>#N/A</v>
      </c>
      <c r="J31" t="e">
        <f t="shared" si="12"/>
        <v>#N/A</v>
      </c>
      <c r="K31" t="e">
        <f t="shared" si="12"/>
        <v>#N/A</v>
      </c>
      <c r="L31" t="e">
        <f t="shared" si="12"/>
        <v>#N/A</v>
      </c>
      <c r="M31" t="e">
        <f t="shared" si="12"/>
        <v>#N/A</v>
      </c>
      <c r="N31" t="e">
        <f t="shared" si="12"/>
        <v>#N/A</v>
      </c>
      <c r="O31" t="e">
        <f t="shared" si="1"/>
        <v>#N/A</v>
      </c>
      <c r="P31" t="e">
        <f t="shared" si="4"/>
        <v>#N/A</v>
      </c>
      <c r="Q31" t="e">
        <f t="shared" si="5"/>
        <v>#N/A</v>
      </c>
      <c r="R31" t="e">
        <f t="shared" si="6"/>
        <v>#N/A</v>
      </c>
      <c r="S31" t="e">
        <f t="shared" si="7"/>
        <v>#N/A</v>
      </c>
      <c r="T31" t="e">
        <f t="shared" si="8"/>
        <v>#N/A</v>
      </c>
      <c r="U31" t="e">
        <f t="shared" si="9"/>
        <v>#N/A</v>
      </c>
      <c r="V31" t="e">
        <f t="shared" si="10"/>
        <v>#N/A</v>
      </c>
      <c r="W31" t="e">
        <f t="shared" si="11"/>
        <v>#N/A</v>
      </c>
    </row>
    <row r="32" spans="1:23" x14ac:dyDescent="0.25">
      <c r="A32" t="s">
        <v>36</v>
      </c>
      <c r="B32" t="s">
        <v>331</v>
      </c>
      <c r="C32" t="s">
        <v>328</v>
      </c>
      <c r="D32" t="s">
        <v>33</v>
      </c>
      <c r="E32" t="s">
        <v>37</v>
      </c>
      <c r="F32" t="s">
        <v>455</v>
      </c>
      <c r="G32" t="str">
        <f t="shared" si="2"/>
        <v>Please verify Question Item (to the left) with the question items in Step 3, row 14.</v>
      </c>
      <c r="H32" t="e">
        <f t="shared" si="3"/>
        <v>#N/A</v>
      </c>
      <c r="I32" t="e">
        <f t="shared" si="12"/>
        <v>#N/A</v>
      </c>
      <c r="J32" t="e">
        <f t="shared" si="12"/>
        <v>#N/A</v>
      </c>
      <c r="K32" t="e">
        <f t="shared" si="12"/>
        <v>#N/A</v>
      </c>
      <c r="L32" t="e">
        <f t="shared" si="12"/>
        <v>#N/A</v>
      </c>
      <c r="M32" t="e">
        <f t="shared" si="12"/>
        <v>#N/A</v>
      </c>
      <c r="N32" t="e">
        <f t="shared" si="12"/>
        <v>#N/A</v>
      </c>
      <c r="O32" t="e">
        <f t="shared" si="1"/>
        <v>#N/A</v>
      </c>
      <c r="P32" t="e">
        <f t="shared" si="4"/>
        <v>#N/A</v>
      </c>
      <c r="Q32" t="e">
        <f t="shared" si="5"/>
        <v>#N/A</v>
      </c>
      <c r="R32" t="e">
        <f t="shared" si="6"/>
        <v>#N/A</v>
      </c>
      <c r="S32" t="e">
        <f t="shared" si="7"/>
        <v>#N/A</v>
      </c>
      <c r="T32" t="e">
        <f t="shared" si="8"/>
        <v>#N/A</v>
      </c>
      <c r="U32" t="e">
        <f t="shared" si="9"/>
        <v>#N/A</v>
      </c>
      <c r="V32" t="e">
        <f t="shared" si="10"/>
        <v>#N/A</v>
      </c>
      <c r="W32" t="e">
        <f t="shared" si="11"/>
        <v>#N/A</v>
      </c>
    </row>
    <row r="33" spans="1:23" x14ac:dyDescent="0.25">
      <c r="A33" t="s">
        <v>38</v>
      </c>
      <c r="B33" t="s">
        <v>331</v>
      </c>
      <c r="C33" t="s">
        <v>328</v>
      </c>
      <c r="D33" t="s">
        <v>33</v>
      </c>
      <c r="E33" t="s">
        <v>39</v>
      </c>
      <c r="F33" t="s">
        <v>455</v>
      </c>
      <c r="G33" t="str">
        <f t="shared" si="2"/>
        <v>Please verify Question Item (to the left) with the question items in Step 3, row 14.</v>
      </c>
      <c r="H33" t="e">
        <f t="shared" si="3"/>
        <v>#N/A</v>
      </c>
      <c r="I33" t="e">
        <f t="shared" si="12"/>
        <v>#N/A</v>
      </c>
      <c r="J33" t="e">
        <f t="shared" si="12"/>
        <v>#N/A</v>
      </c>
      <c r="K33" t="e">
        <f t="shared" si="12"/>
        <v>#N/A</v>
      </c>
      <c r="L33" t="e">
        <f t="shared" si="12"/>
        <v>#N/A</v>
      </c>
      <c r="M33" t="e">
        <f t="shared" si="12"/>
        <v>#N/A</v>
      </c>
      <c r="N33" t="e">
        <f t="shared" si="12"/>
        <v>#N/A</v>
      </c>
      <c r="O33" t="e">
        <f t="shared" si="1"/>
        <v>#N/A</v>
      </c>
      <c r="P33" t="e">
        <f t="shared" si="4"/>
        <v>#N/A</v>
      </c>
      <c r="Q33" t="e">
        <f t="shared" si="5"/>
        <v>#N/A</v>
      </c>
      <c r="R33" t="e">
        <f t="shared" si="6"/>
        <v>#N/A</v>
      </c>
      <c r="S33" t="e">
        <f t="shared" si="7"/>
        <v>#N/A</v>
      </c>
      <c r="T33" t="e">
        <f t="shared" si="8"/>
        <v>#N/A</v>
      </c>
      <c r="U33" t="e">
        <f t="shared" si="9"/>
        <v>#N/A</v>
      </c>
      <c r="V33" t="e">
        <f t="shared" si="10"/>
        <v>#N/A</v>
      </c>
      <c r="W33" t="e">
        <f t="shared" si="11"/>
        <v>#N/A</v>
      </c>
    </row>
    <row r="34" spans="1:23" x14ac:dyDescent="0.25">
      <c r="A34" t="s">
        <v>40</v>
      </c>
      <c r="B34" t="s">
        <v>331</v>
      </c>
      <c r="C34" t="s">
        <v>328</v>
      </c>
      <c r="D34" t="s">
        <v>33</v>
      </c>
      <c r="E34" t="s">
        <v>41</v>
      </c>
      <c r="F34" t="s">
        <v>455</v>
      </c>
      <c r="G34" t="str">
        <f t="shared" si="2"/>
        <v>Please verify Question Item (to the left) with the question items in Step 3, row 14.</v>
      </c>
      <c r="H34" t="e">
        <f t="shared" si="3"/>
        <v>#N/A</v>
      </c>
      <c r="I34" t="e">
        <f t="shared" si="12"/>
        <v>#N/A</v>
      </c>
      <c r="J34" t="e">
        <f t="shared" si="12"/>
        <v>#N/A</v>
      </c>
      <c r="K34" t="e">
        <f t="shared" si="12"/>
        <v>#N/A</v>
      </c>
      <c r="L34" t="e">
        <f t="shared" si="12"/>
        <v>#N/A</v>
      </c>
      <c r="M34" t="e">
        <f t="shared" si="12"/>
        <v>#N/A</v>
      </c>
      <c r="N34" t="e">
        <f t="shared" si="12"/>
        <v>#N/A</v>
      </c>
      <c r="O34" t="e">
        <f t="shared" si="1"/>
        <v>#N/A</v>
      </c>
      <c r="P34" t="e">
        <f t="shared" si="4"/>
        <v>#N/A</v>
      </c>
      <c r="Q34" t="e">
        <f t="shared" si="5"/>
        <v>#N/A</v>
      </c>
      <c r="R34" t="e">
        <f t="shared" si="6"/>
        <v>#N/A</v>
      </c>
      <c r="S34" t="e">
        <f t="shared" si="7"/>
        <v>#N/A</v>
      </c>
      <c r="T34" t="e">
        <f t="shared" si="8"/>
        <v>#N/A</v>
      </c>
      <c r="U34" t="e">
        <f t="shared" si="9"/>
        <v>#N/A</v>
      </c>
      <c r="V34" t="e">
        <f t="shared" si="10"/>
        <v>#N/A</v>
      </c>
      <c r="W34" t="e">
        <f t="shared" si="11"/>
        <v>#N/A</v>
      </c>
    </row>
    <row r="35" spans="1:23" x14ac:dyDescent="0.25">
      <c r="A35" t="s">
        <v>42</v>
      </c>
      <c r="B35" t="s">
        <v>331</v>
      </c>
      <c r="C35" t="s">
        <v>328</v>
      </c>
      <c r="D35" t="s">
        <v>33</v>
      </c>
      <c r="E35" t="s">
        <v>43</v>
      </c>
      <c r="F35" t="s">
        <v>455</v>
      </c>
      <c r="G35" t="str">
        <f t="shared" si="2"/>
        <v>Please verify Question Item (to the left) with the question items in Step 3, row 14.</v>
      </c>
      <c r="H35" t="e">
        <f t="shared" si="3"/>
        <v>#N/A</v>
      </c>
      <c r="I35" t="e">
        <f t="shared" si="12"/>
        <v>#N/A</v>
      </c>
      <c r="J35" t="e">
        <f t="shared" si="12"/>
        <v>#N/A</v>
      </c>
      <c r="K35" t="e">
        <f t="shared" si="12"/>
        <v>#N/A</v>
      </c>
      <c r="L35" t="e">
        <f t="shared" si="12"/>
        <v>#N/A</v>
      </c>
      <c r="M35" t="e">
        <f t="shared" si="12"/>
        <v>#N/A</v>
      </c>
      <c r="N35" t="e">
        <f t="shared" si="12"/>
        <v>#N/A</v>
      </c>
      <c r="O35" t="e">
        <f t="shared" si="1"/>
        <v>#N/A</v>
      </c>
      <c r="P35" t="e">
        <f t="shared" si="4"/>
        <v>#N/A</v>
      </c>
      <c r="Q35" t="e">
        <f t="shared" si="5"/>
        <v>#N/A</v>
      </c>
      <c r="R35" t="e">
        <f t="shared" si="6"/>
        <v>#N/A</v>
      </c>
      <c r="S35" t="e">
        <f t="shared" si="7"/>
        <v>#N/A</v>
      </c>
      <c r="T35" t="e">
        <f t="shared" si="8"/>
        <v>#N/A</v>
      </c>
      <c r="U35" t="e">
        <f t="shared" si="9"/>
        <v>#N/A</v>
      </c>
      <c r="V35" t="e">
        <f t="shared" si="10"/>
        <v>#N/A</v>
      </c>
      <c r="W35" t="e">
        <f t="shared" si="11"/>
        <v>#N/A</v>
      </c>
    </row>
    <row r="36" spans="1:23" x14ac:dyDescent="0.25">
      <c r="A36" t="s">
        <v>44</v>
      </c>
      <c r="B36" t="s">
        <v>331</v>
      </c>
      <c r="C36" t="s">
        <v>328</v>
      </c>
      <c r="D36" t="s">
        <v>33</v>
      </c>
      <c r="E36" t="s">
        <v>45</v>
      </c>
      <c r="F36" t="s">
        <v>455</v>
      </c>
      <c r="G36" t="str">
        <f t="shared" si="2"/>
        <v>Please verify Question Item (to the left) with the question items in Step 3, row 14.</v>
      </c>
      <c r="H36" t="e">
        <f t="shared" si="3"/>
        <v>#N/A</v>
      </c>
      <c r="I36" t="e">
        <f t="shared" ref="I36:N45" si="13">COUNTIFS(INDEX(SurveyData,,MATCH("*"&amp;$E36&amp;"*",SurveyItemStep3,0)),VLOOKUP($B36&amp;$C36&amp;I$15,ResponseOption,2,FALSE))</f>
        <v>#N/A</v>
      </c>
      <c r="J36" t="e">
        <f t="shared" si="13"/>
        <v>#N/A</v>
      </c>
      <c r="K36" t="e">
        <f t="shared" si="13"/>
        <v>#N/A</v>
      </c>
      <c r="L36" t="e">
        <f t="shared" si="13"/>
        <v>#N/A</v>
      </c>
      <c r="M36" t="e">
        <f t="shared" si="13"/>
        <v>#N/A</v>
      </c>
      <c r="N36" t="e">
        <f t="shared" si="13"/>
        <v>#N/A</v>
      </c>
      <c r="O36" t="e">
        <f t="shared" si="1"/>
        <v>#N/A</v>
      </c>
      <c r="P36" t="e">
        <f t="shared" si="4"/>
        <v>#N/A</v>
      </c>
      <c r="Q36" t="e">
        <f t="shared" si="5"/>
        <v>#N/A</v>
      </c>
      <c r="R36" t="e">
        <f t="shared" si="6"/>
        <v>#N/A</v>
      </c>
      <c r="S36" t="e">
        <f t="shared" si="7"/>
        <v>#N/A</v>
      </c>
      <c r="T36" t="e">
        <f t="shared" si="8"/>
        <v>#N/A</v>
      </c>
      <c r="U36" t="e">
        <f t="shared" si="9"/>
        <v>#N/A</v>
      </c>
      <c r="V36" t="e">
        <f t="shared" si="10"/>
        <v>#N/A</v>
      </c>
      <c r="W36" t="e">
        <f t="shared" si="11"/>
        <v>#N/A</v>
      </c>
    </row>
    <row r="37" spans="1:23" x14ac:dyDescent="0.25">
      <c r="A37" t="s">
        <v>46</v>
      </c>
      <c r="B37" t="s">
        <v>331</v>
      </c>
      <c r="C37" t="s">
        <v>328</v>
      </c>
      <c r="D37" t="s">
        <v>33</v>
      </c>
      <c r="E37" t="s">
        <v>47</v>
      </c>
      <c r="F37" t="s">
        <v>455</v>
      </c>
      <c r="G37" t="str">
        <f t="shared" si="2"/>
        <v>Please verify Question Item (to the left) with the question items in Step 3, row 14.</v>
      </c>
      <c r="H37" t="e">
        <f t="shared" si="3"/>
        <v>#N/A</v>
      </c>
      <c r="I37" t="e">
        <f t="shared" si="13"/>
        <v>#N/A</v>
      </c>
      <c r="J37" t="e">
        <f t="shared" si="13"/>
        <v>#N/A</v>
      </c>
      <c r="K37" t="e">
        <f t="shared" si="13"/>
        <v>#N/A</v>
      </c>
      <c r="L37" t="e">
        <f t="shared" si="13"/>
        <v>#N/A</v>
      </c>
      <c r="M37" t="e">
        <f t="shared" si="13"/>
        <v>#N/A</v>
      </c>
      <c r="N37" t="e">
        <f t="shared" si="13"/>
        <v>#N/A</v>
      </c>
      <c r="O37" t="e">
        <f t="shared" si="1"/>
        <v>#N/A</v>
      </c>
      <c r="P37" t="e">
        <f t="shared" si="4"/>
        <v>#N/A</v>
      </c>
      <c r="Q37" t="e">
        <f t="shared" si="5"/>
        <v>#N/A</v>
      </c>
      <c r="R37" t="e">
        <f t="shared" si="6"/>
        <v>#N/A</v>
      </c>
      <c r="S37" t="e">
        <f t="shared" si="7"/>
        <v>#N/A</v>
      </c>
      <c r="T37" t="e">
        <f t="shared" si="8"/>
        <v>#N/A</v>
      </c>
      <c r="U37" t="e">
        <f t="shared" si="9"/>
        <v>#N/A</v>
      </c>
      <c r="V37" t="e">
        <f t="shared" si="10"/>
        <v>#N/A</v>
      </c>
      <c r="W37" t="e">
        <f t="shared" si="11"/>
        <v>#N/A</v>
      </c>
    </row>
    <row r="38" spans="1:23" x14ac:dyDescent="0.25">
      <c r="A38" t="s">
        <v>48</v>
      </c>
      <c r="B38" t="s">
        <v>331</v>
      </c>
      <c r="C38" t="s">
        <v>328</v>
      </c>
      <c r="D38" t="s">
        <v>33</v>
      </c>
      <c r="E38" t="s">
        <v>49</v>
      </c>
      <c r="F38" t="s">
        <v>455</v>
      </c>
      <c r="G38" t="str">
        <f t="shared" si="2"/>
        <v>Please verify Question Item (to the left) with the question items in Step 3, row 14.</v>
      </c>
      <c r="H38" t="e">
        <f t="shared" si="3"/>
        <v>#N/A</v>
      </c>
      <c r="I38" t="e">
        <f t="shared" si="13"/>
        <v>#N/A</v>
      </c>
      <c r="J38" t="e">
        <f t="shared" si="13"/>
        <v>#N/A</v>
      </c>
      <c r="K38" t="e">
        <f t="shared" si="13"/>
        <v>#N/A</v>
      </c>
      <c r="L38" t="e">
        <f t="shared" si="13"/>
        <v>#N/A</v>
      </c>
      <c r="M38" t="e">
        <f t="shared" si="13"/>
        <v>#N/A</v>
      </c>
      <c r="N38" t="e">
        <f t="shared" si="13"/>
        <v>#N/A</v>
      </c>
      <c r="O38" t="e">
        <f t="shared" si="1"/>
        <v>#N/A</v>
      </c>
      <c r="P38" t="e">
        <f t="shared" si="4"/>
        <v>#N/A</v>
      </c>
      <c r="Q38" t="e">
        <f t="shared" si="5"/>
        <v>#N/A</v>
      </c>
      <c r="R38" t="e">
        <f t="shared" si="6"/>
        <v>#N/A</v>
      </c>
      <c r="S38" t="e">
        <f t="shared" si="7"/>
        <v>#N/A</v>
      </c>
      <c r="T38" t="e">
        <f t="shared" si="8"/>
        <v>#N/A</v>
      </c>
      <c r="U38" t="e">
        <f t="shared" si="9"/>
        <v>#N/A</v>
      </c>
      <c r="V38" t="e">
        <f t="shared" si="10"/>
        <v>#N/A</v>
      </c>
      <c r="W38" t="e">
        <f t="shared" si="11"/>
        <v>#N/A</v>
      </c>
    </row>
    <row r="39" spans="1:23" x14ac:dyDescent="0.25">
      <c r="A39" t="s">
        <v>50</v>
      </c>
      <c r="B39" t="s">
        <v>331</v>
      </c>
      <c r="C39" t="s">
        <v>328</v>
      </c>
      <c r="D39" t="s">
        <v>33</v>
      </c>
      <c r="E39" t="s">
        <v>404</v>
      </c>
      <c r="F39" t="s">
        <v>455</v>
      </c>
      <c r="G39" t="str">
        <f t="shared" si="2"/>
        <v>Please verify Question Item (to the left) with the question items in Step 3, row 14.</v>
      </c>
      <c r="H39" t="e">
        <f t="shared" si="3"/>
        <v>#N/A</v>
      </c>
      <c r="I39" t="e">
        <f t="shared" si="13"/>
        <v>#N/A</v>
      </c>
      <c r="J39" t="e">
        <f t="shared" si="13"/>
        <v>#N/A</v>
      </c>
      <c r="K39" t="e">
        <f t="shared" si="13"/>
        <v>#N/A</v>
      </c>
      <c r="L39" t="e">
        <f t="shared" si="13"/>
        <v>#N/A</v>
      </c>
      <c r="M39" t="e">
        <f t="shared" si="13"/>
        <v>#N/A</v>
      </c>
      <c r="N39" t="e">
        <f t="shared" si="13"/>
        <v>#N/A</v>
      </c>
      <c r="O39" t="e">
        <f t="shared" si="1"/>
        <v>#N/A</v>
      </c>
      <c r="P39" t="e">
        <f t="shared" si="4"/>
        <v>#N/A</v>
      </c>
      <c r="Q39" t="e">
        <f t="shared" si="5"/>
        <v>#N/A</v>
      </c>
      <c r="R39" t="e">
        <f t="shared" si="6"/>
        <v>#N/A</v>
      </c>
      <c r="S39" t="e">
        <f t="shared" si="7"/>
        <v>#N/A</v>
      </c>
      <c r="T39" t="e">
        <f t="shared" si="8"/>
        <v>#N/A</v>
      </c>
      <c r="U39" t="e">
        <f t="shared" si="9"/>
        <v>#N/A</v>
      </c>
      <c r="V39" t="e">
        <f t="shared" si="10"/>
        <v>#N/A</v>
      </c>
      <c r="W39" t="e">
        <f t="shared" si="11"/>
        <v>#N/A</v>
      </c>
    </row>
    <row r="40" spans="1:23" x14ac:dyDescent="0.25">
      <c r="A40" t="s">
        <v>52</v>
      </c>
      <c r="B40" t="s">
        <v>331</v>
      </c>
      <c r="C40" t="s">
        <v>328</v>
      </c>
      <c r="D40" t="s">
        <v>51</v>
      </c>
      <c r="E40" t="s">
        <v>53</v>
      </c>
      <c r="F40" t="s">
        <v>455</v>
      </c>
      <c r="G40" t="str">
        <f t="shared" si="2"/>
        <v>Please verify Question Item (to the left) with the question items in Step 3, row 14.</v>
      </c>
      <c r="H40" t="e">
        <f t="shared" si="3"/>
        <v>#N/A</v>
      </c>
      <c r="I40" t="e">
        <f t="shared" si="13"/>
        <v>#N/A</v>
      </c>
      <c r="J40" t="e">
        <f t="shared" si="13"/>
        <v>#N/A</v>
      </c>
      <c r="K40" t="e">
        <f t="shared" si="13"/>
        <v>#N/A</v>
      </c>
      <c r="L40" t="e">
        <f t="shared" si="13"/>
        <v>#N/A</v>
      </c>
      <c r="M40" t="e">
        <f t="shared" si="13"/>
        <v>#N/A</v>
      </c>
      <c r="N40" t="e">
        <f t="shared" si="13"/>
        <v>#N/A</v>
      </c>
      <c r="O40" t="e">
        <f t="shared" si="1"/>
        <v>#N/A</v>
      </c>
      <c r="P40" t="e">
        <f t="shared" si="4"/>
        <v>#N/A</v>
      </c>
      <c r="Q40" t="e">
        <f t="shared" si="5"/>
        <v>#N/A</v>
      </c>
      <c r="R40" t="e">
        <f t="shared" si="6"/>
        <v>#N/A</v>
      </c>
      <c r="S40" t="e">
        <f t="shared" si="7"/>
        <v>#N/A</v>
      </c>
      <c r="T40" t="e">
        <f t="shared" si="8"/>
        <v>#N/A</v>
      </c>
      <c r="U40" t="e">
        <f t="shared" si="9"/>
        <v>#N/A</v>
      </c>
      <c r="V40" t="e">
        <f t="shared" si="10"/>
        <v>#N/A</v>
      </c>
      <c r="W40" t="e">
        <f t="shared" si="11"/>
        <v>#N/A</v>
      </c>
    </row>
    <row r="41" spans="1:23" x14ac:dyDescent="0.25">
      <c r="A41" t="s">
        <v>54</v>
      </c>
      <c r="B41" t="s">
        <v>331</v>
      </c>
      <c r="C41" t="s">
        <v>328</v>
      </c>
      <c r="D41" t="s">
        <v>51</v>
      </c>
      <c r="E41" t="s">
        <v>55</v>
      </c>
      <c r="F41" t="s">
        <v>455</v>
      </c>
      <c r="G41" t="str">
        <f t="shared" si="2"/>
        <v>Please verify Question Item (to the left) with the question items in Step 3, row 14.</v>
      </c>
      <c r="H41" t="e">
        <f t="shared" si="3"/>
        <v>#N/A</v>
      </c>
      <c r="I41" t="e">
        <f t="shared" si="13"/>
        <v>#N/A</v>
      </c>
      <c r="J41" t="e">
        <f t="shared" si="13"/>
        <v>#N/A</v>
      </c>
      <c r="K41" t="e">
        <f t="shared" si="13"/>
        <v>#N/A</v>
      </c>
      <c r="L41" t="e">
        <f t="shared" si="13"/>
        <v>#N/A</v>
      </c>
      <c r="M41" t="e">
        <f t="shared" si="13"/>
        <v>#N/A</v>
      </c>
      <c r="N41" t="e">
        <f t="shared" si="13"/>
        <v>#N/A</v>
      </c>
      <c r="O41" t="e">
        <f t="shared" si="1"/>
        <v>#N/A</v>
      </c>
      <c r="P41" t="e">
        <f t="shared" si="4"/>
        <v>#N/A</v>
      </c>
      <c r="Q41" t="e">
        <f t="shared" si="5"/>
        <v>#N/A</v>
      </c>
      <c r="R41" t="e">
        <f t="shared" si="6"/>
        <v>#N/A</v>
      </c>
      <c r="S41" t="e">
        <f t="shared" si="7"/>
        <v>#N/A</v>
      </c>
      <c r="T41" t="e">
        <f t="shared" si="8"/>
        <v>#N/A</v>
      </c>
      <c r="U41" t="e">
        <f t="shared" si="9"/>
        <v>#N/A</v>
      </c>
      <c r="V41" t="e">
        <f t="shared" si="10"/>
        <v>#N/A</v>
      </c>
      <c r="W41" t="e">
        <f t="shared" si="11"/>
        <v>#N/A</v>
      </c>
    </row>
    <row r="42" spans="1:23" x14ac:dyDescent="0.25">
      <c r="A42" t="s">
        <v>56</v>
      </c>
      <c r="B42" t="s">
        <v>331</v>
      </c>
      <c r="C42" t="s">
        <v>328</v>
      </c>
      <c r="D42" t="s">
        <v>51</v>
      </c>
      <c r="E42" t="s">
        <v>57</v>
      </c>
      <c r="F42" t="s">
        <v>455</v>
      </c>
      <c r="G42" t="str">
        <f t="shared" si="2"/>
        <v>Please verify Question Item (to the left) with the question items in Step 3, row 14.</v>
      </c>
      <c r="H42" t="e">
        <f t="shared" si="3"/>
        <v>#N/A</v>
      </c>
      <c r="I42" t="e">
        <f t="shared" si="13"/>
        <v>#N/A</v>
      </c>
      <c r="J42" t="e">
        <f t="shared" si="13"/>
        <v>#N/A</v>
      </c>
      <c r="K42" t="e">
        <f t="shared" si="13"/>
        <v>#N/A</v>
      </c>
      <c r="L42" t="e">
        <f t="shared" si="13"/>
        <v>#N/A</v>
      </c>
      <c r="M42" t="e">
        <f t="shared" si="13"/>
        <v>#N/A</v>
      </c>
      <c r="N42" t="e">
        <f t="shared" si="13"/>
        <v>#N/A</v>
      </c>
      <c r="O42" t="e">
        <f t="shared" si="1"/>
        <v>#N/A</v>
      </c>
      <c r="P42" t="e">
        <f t="shared" si="4"/>
        <v>#N/A</v>
      </c>
      <c r="Q42" t="e">
        <f t="shared" si="5"/>
        <v>#N/A</v>
      </c>
      <c r="R42" t="e">
        <f t="shared" si="6"/>
        <v>#N/A</v>
      </c>
      <c r="S42" t="e">
        <f t="shared" si="7"/>
        <v>#N/A</v>
      </c>
      <c r="T42" t="e">
        <f t="shared" si="8"/>
        <v>#N/A</v>
      </c>
      <c r="U42" t="e">
        <f t="shared" si="9"/>
        <v>#N/A</v>
      </c>
      <c r="V42" t="e">
        <f t="shared" si="10"/>
        <v>#N/A</v>
      </c>
      <c r="W42" t="e">
        <f t="shared" si="11"/>
        <v>#N/A</v>
      </c>
    </row>
    <row r="43" spans="1:23" x14ac:dyDescent="0.25">
      <c r="A43" t="s">
        <v>58</v>
      </c>
      <c r="B43" t="s">
        <v>331</v>
      </c>
      <c r="C43" t="s">
        <v>328</v>
      </c>
      <c r="D43" t="s">
        <v>51</v>
      </c>
      <c r="E43" t="s">
        <v>59</v>
      </c>
      <c r="F43" t="s">
        <v>455</v>
      </c>
      <c r="G43" t="str">
        <f t="shared" si="2"/>
        <v>Please verify Question Item (to the left) with the question items in Step 3, row 14.</v>
      </c>
      <c r="H43" t="e">
        <f t="shared" si="3"/>
        <v>#N/A</v>
      </c>
      <c r="I43" t="e">
        <f t="shared" si="13"/>
        <v>#N/A</v>
      </c>
      <c r="J43" t="e">
        <f t="shared" si="13"/>
        <v>#N/A</v>
      </c>
      <c r="K43" t="e">
        <f t="shared" si="13"/>
        <v>#N/A</v>
      </c>
      <c r="L43" t="e">
        <f t="shared" si="13"/>
        <v>#N/A</v>
      </c>
      <c r="M43" t="e">
        <f t="shared" si="13"/>
        <v>#N/A</v>
      </c>
      <c r="N43" t="e">
        <f t="shared" si="13"/>
        <v>#N/A</v>
      </c>
      <c r="O43" t="e">
        <f t="shared" si="1"/>
        <v>#N/A</v>
      </c>
      <c r="P43" t="e">
        <f t="shared" si="4"/>
        <v>#N/A</v>
      </c>
      <c r="Q43" t="e">
        <f t="shared" si="5"/>
        <v>#N/A</v>
      </c>
      <c r="R43" t="e">
        <f t="shared" si="6"/>
        <v>#N/A</v>
      </c>
      <c r="S43" t="e">
        <f t="shared" si="7"/>
        <v>#N/A</v>
      </c>
      <c r="T43" t="e">
        <f t="shared" si="8"/>
        <v>#N/A</v>
      </c>
      <c r="U43" t="e">
        <f t="shared" si="9"/>
        <v>#N/A</v>
      </c>
      <c r="V43" t="e">
        <f t="shared" si="10"/>
        <v>#N/A</v>
      </c>
      <c r="W43" t="e">
        <f t="shared" si="11"/>
        <v>#N/A</v>
      </c>
    </row>
    <row r="44" spans="1:23" x14ac:dyDescent="0.25">
      <c r="A44" t="s">
        <v>60</v>
      </c>
      <c r="B44" t="s">
        <v>331</v>
      </c>
      <c r="C44" t="s">
        <v>328</v>
      </c>
      <c r="D44" t="s">
        <v>51</v>
      </c>
      <c r="E44" t="s">
        <v>61</v>
      </c>
      <c r="F44" t="s">
        <v>455</v>
      </c>
      <c r="G44" t="str">
        <f t="shared" si="2"/>
        <v>Please verify Question Item (to the left) with the question items in Step 3, row 14.</v>
      </c>
      <c r="H44" t="e">
        <f t="shared" si="3"/>
        <v>#N/A</v>
      </c>
      <c r="I44" t="e">
        <f t="shared" si="13"/>
        <v>#N/A</v>
      </c>
      <c r="J44" t="e">
        <f t="shared" si="13"/>
        <v>#N/A</v>
      </c>
      <c r="K44" t="e">
        <f t="shared" si="13"/>
        <v>#N/A</v>
      </c>
      <c r="L44" t="e">
        <f t="shared" si="13"/>
        <v>#N/A</v>
      </c>
      <c r="M44" t="e">
        <f t="shared" si="13"/>
        <v>#N/A</v>
      </c>
      <c r="N44" t="e">
        <f t="shared" si="13"/>
        <v>#N/A</v>
      </c>
      <c r="O44" t="e">
        <f t="shared" si="1"/>
        <v>#N/A</v>
      </c>
      <c r="P44" t="e">
        <f t="shared" si="4"/>
        <v>#N/A</v>
      </c>
      <c r="Q44" t="e">
        <f t="shared" si="5"/>
        <v>#N/A</v>
      </c>
      <c r="R44" t="e">
        <f t="shared" si="6"/>
        <v>#N/A</v>
      </c>
      <c r="S44" t="e">
        <f t="shared" si="7"/>
        <v>#N/A</v>
      </c>
      <c r="T44" t="e">
        <f t="shared" si="8"/>
        <v>#N/A</v>
      </c>
      <c r="U44" t="e">
        <f t="shared" si="9"/>
        <v>#N/A</v>
      </c>
      <c r="V44" t="e">
        <f t="shared" si="10"/>
        <v>#N/A</v>
      </c>
      <c r="W44" t="e">
        <f t="shared" si="11"/>
        <v>#N/A</v>
      </c>
    </row>
    <row r="45" spans="1:23" x14ac:dyDescent="0.25">
      <c r="A45" t="s">
        <v>62</v>
      </c>
      <c r="B45" t="s">
        <v>331</v>
      </c>
      <c r="C45" t="s">
        <v>328</v>
      </c>
      <c r="D45" t="s">
        <v>51</v>
      </c>
      <c r="E45" t="s">
        <v>63</v>
      </c>
      <c r="F45" t="s">
        <v>455</v>
      </c>
      <c r="G45" t="str">
        <f t="shared" si="2"/>
        <v>Please verify Question Item (to the left) with the question items in Step 3, row 14.</v>
      </c>
      <c r="H45" t="e">
        <f t="shared" si="3"/>
        <v>#N/A</v>
      </c>
      <c r="I45" t="e">
        <f t="shared" si="13"/>
        <v>#N/A</v>
      </c>
      <c r="J45" t="e">
        <f t="shared" si="13"/>
        <v>#N/A</v>
      </c>
      <c r="K45" t="e">
        <f t="shared" si="13"/>
        <v>#N/A</v>
      </c>
      <c r="L45" t="e">
        <f t="shared" si="13"/>
        <v>#N/A</v>
      </c>
      <c r="M45" t="e">
        <f t="shared" si="13"/>
        <v>#N/A</v>
      </c>
      <c r="N45" t="e">
        <f t="shared" si="13"/>
        <v>#N/A</v>
      </c>
      <c r="O45" t="e">
        <f t="shared" si="1"/>
        <v>#N/A</v>
      </c>
      <c r="P45" t="e">
        <f t="shared" si="4"/>
        <v>#N/A</v>
      </c>
      <c r="Q45" t="e">
        <f t="shared" si="5"/>
        <v>#N/A</v>
      </c>
      <c r="R45" t="e">
        <f t="shared" si="6"/>
        <v>#N/A</v>
      </c>
      <c r="S45" t="e">
        <f t="shared" si="7"/>
        <v>#N/A</v>
      </c>
      <c r="T45" t="e">
        <f t="shared" si="8"/>
        <v>#N/A</v>
      </c>
      <c r="U45" t="e">
        <f t="shared" si="9"/>
        <v>#N/A</v>
      </c>
      <c r="V45" t="e">
        <f t="shared" si="10"/>
        <v>#N/A</v>
      </c>
      <c r="W45" t="e">
        <f t="shared" si="11"/>
        <v>#N/A</v>
      </c>
    </row>
    <row r="46" spans="1:23" x14ac:dyDescent="0.25">
      <c r="A46" t="s">
        <v>65</v>
      </c>
      <c r="B46" t="s">
        <v>331</v>
      </c>
      <c r="C46" t="s">
        <v>328</v>
      </c>
      <c r="D46" t="s">
        <v>64</v>
      </c>
      <c r="E46" t="s">
        <v>66</v>
      </c>
      <c r="F46" t="s">
        <v>455</v>
      </c>
      <c r="G46" t="str">
        <f t="shared" si="2"/>
        <v>Please verify Question Item (to the left) with the question items in Step 3, row 14.</v>
      </c>
      <c r="H46" t="e">
        <f t="shared" si="3"/>
        <v>#N/A</v>
      </c>
      <c r="I46" t="e">
        <f t="shared" ref="I46:N55" si="14">COUNTIFS(INDEX(SurveyData,,MATCH("*"&amp;$E46&amp;"*",SurveyItemStep3,0)),VLOOKUP($B46&amp;$C46&amp;I$15,ResponseOption,2,FALSE))</f>
        <v>#N/A</v>
      </c>
      <c r="J46" t="e">
        <f t="shared" si="14"/>
        <v>#N/A</v>
      </c>
      <c r="K46" t="e">
        <f t="shared" si="14"/>
        <v>#N/A</v>
      </c>
      <c r="L46" t="e">
        <f t="shared" si="14"/>
        <v>#N/A</v>
      </c>
      <c r="M46" t="e">
        <f t="shared" si="14"/>
        <v>#N/A</v>
      </c>
      <c r="N46" t="e">
        <f t="shared" si="14"/>
        <v>#N/A</v>
      </c>
      <c r="O46" t="e">
        <f t="shared" si="1"/>
        <v>#N/A</v>
      </c>
      <c r="P46" t="e">
        <f t="shared" si="4"/>
        <v>#N/A</v>
      </c>
      <c r="Q46" t="e">
        <f t="shared" si="5"/>
        <v>#N/A</v>
      </c>
      <c r="R46" t="e">
        <f t="shared" si="6"/>
        <v>#N/A</v>
      </c>
      <c r="S46" t="e">
        <f t="shared" si="7"/>
        <v>#N/A</v>
      </c>
      <c r="T46" t="e">
        <f t="shared" si="8"/>
        <v>#N/A</v>
      </c>
      <c r="U46" t="e">
        <f t="shared" si="9"/>
        <v>#N/A</v>
      </c>
      <c r="V46" t="e">
        <f t="shared" si="10"/>
        <v>#N/A</v>
      </c>
      <c r="W46" t="e">
        <f t="shared" si="11"/>
        <v>#N/A</v>
      </c>
    </row>
    <row r="47" spans="1:23" x14ac:dyDescent="0.25">
      <c r="A47" t="s">
        <v>67</v>
      </c>
      <c r="B47" t="s">
        <v>331</v>
      </c>
      <c r="C47" t="s">
        <v>328</v>
      </c>
      <c r="D47" t="s">
        <v>64</v>
      </c>
      <c r="E47" t="s">
        <v>68</v>
      </c>
      <c r="F47" t="s">
        <v>455</v>
      </c>
      <c r="G47" t="str">
        <f t="shared" si="2"/>
        <v>Please verify Question Item (to the left) with the question items in Step 3, row 14.</v>
      </c>
      <c r="H47" t="e">
        <f t="shared" si="3"/>
        <v>#N/A</v>
      </c>
      <c r="I47" t="e">
        <f t="shared" si="14"/>
        <v>#N/A</v>
      </c>
      <c r="J47" t="e">
        <f t="shared" si="14"/>
        <v>#N/A</v>
      </c>
      <c r="K47" t="e">
        <f t="shared" si="14"/>
        <v>#N/A</v>
      </c>
      <c r="L47" t="e">
        <f t="shared" si="14"/>
        <v>#N/A</v>
      </c>
      <c r="M47" t="e">
        <f t="shared" si="14"/>
        <v>#N/A</v>
      </c>
      <c r="N47" t="e">
        <f t="shared" si="14"/>
        <v>#N/A</v>
      </c>
      <c r="O47" t="e">
        <f t="shared" si="1"/>
        <v>#N/A</v>
      </c>
      <c r="P47" t="e">
        <f t="shared" si="4"/>
        <v>#N/A</v>
      </c>
      <c r="Q47" t="e">
        <f t="shared" si="5"/>
        <v>#N/A</v>
      </c>
      <c r="R47" t="e">
        <f t="shared" si="6"/>
        <v>#N/A</v>
      </c>
      <c r="S47" t="e">
        <f t="shared" si="7"/>
        <v>#N/A</v>
      </c>
      <c r="T47" t="e">
        <f t="shared" si="8"/>
        <v>#N/A</v>
      </c>
      <c r="U47" t="e">
        <f t="shared" si="9"/>
        <v>#N/A</v>
      </c>
      <c r="V47" t="e">
        <f t="shared" si="10"/>
        <v>#N/A</v>
      </c>
      <c r="W47" t="e">
        <f t="shared" si="11"/>
        <v>#N/A</v>
      </c>
    </row>
    <row r="48" spans="1:23" x14ac:dyDescent="0.25">
      <c r="A48" t="s">
        <v>69</v>
      </c>
      <c r="B48" t="s">
        <v>331</v>
      </c>
      <c r="C48" t="s">
        <v>328</v>
      </c>
      <c r="D48" t="s">
        <v>64</v>
      </c>
      <c r="E48" t="s">
        <v>70</v>
      </c>
      <c r="F48" t="s">
        <v>455</v>
      </c>
      <c r="G48" t="str">
        <f t="shared" ref="G48:G74" si="15">IF(ISNA(MATCH("*"&amp;E48&amp;"*",SurveyItemStep3,0)),"Please verify Question Item (to the left) with the question items in Step 3, row 14.","OK")</f>
        <v>Please verify Question Item (to the left) with the question items in Step 3, row 14.</v>
      </c>
      <c r="H48" t="e">
        <f t="shared" ref="H48:H74" si="16">IF(COUNTIFS(INDEX(SurveyData,,MATCH("*"&amp;$E48&amp;"*",SurveyItemStep3,0)),"&lt;&gt;")-SUM($I48:$O48)=0,"OK","Please check your response options used in Step 3.")</f>
        <v>#N/A</v>
      </c>
      <c r="I48" t="e">
        <f t="shared" si="14"/>
        <v>#N/A</v>
      </c>
      <c r="J48" t="e">
        <f t="shared" si="14"/>
        <v>#N/A</v>
      </c>
      <c r="K48" t="e">
        <f t="shared" si="14"/>
        <v>#N/A</v>
      </c>
      <c r="L48" t="e">
        <f t="shared" si="14"/>
        <v>#N/A</v>
      </c>
      <c r="M48" t="e">
        <f t="shared" si="14"/>
        <v>#N/A</v>
      </c>
      <c r="N48" t="e">
        <f t="shared" si="14"/>
        <v>#N/A</v>
      </c>
      <c r="O48" t="e">
        <f t="shared" ref="O48:O74" si="17">COUNTIFS(INDEX(SurveyData,,MATCH("*"&amp;$E48&amp;"*",SurveyItemStep3,0)),O$15)</f>
        <v>#N/A</v>
      </c>
      <c r="P48" t="e">
        <f t="shared" si="4"/>
        <v>#N/A</v>
      </c>
      <c r="Q48" t="e">
        <f t="shared" si="5"/>
        <v>#N/A</v>
      </c>
      <c r="R48" t="e">
        <f t="shared" si="6"/>
        <v>#N/A</v>
      </c>
      <c r="S48" t="e">
        <f t="shared" si="7"/>
        <v>#N/A</v>
      </c>
      <c r="T48" t="e">
        <f t="shared" si="8"/>
        <v>#N/A</v>
      </c>
      <c r="U48" t="e">
        <f t="shared" si="9"/>
        <v>#N/A</v>
      </c>
      <c r="V48" t="e">
        <f t="shared" si="10"/>
        <v>#N/A</v>
      </c>
      <c r="W48" t="e">
        <f t="shared" si="11"/>
        <v>#N/A</v>
      </c>
    </row>
    <row r="49" spans="1:23" x14ac:dyDescent="0.25">
      <c r="A49" t="s">
        <v>71</v>
      </c>
      <c r="B49" t="s">
        <v>331</v>
      </c>
      <c r="C49" t="s">
        <v>328</v>
      </c>
      <c r="D49" t="s">
        <v>64</v>
      </c>
      <c r="E49" t="s">
        <v>72</v>
      </c>
      <c r="F49" t="s">
        <v>455</v>
      </c>
      <c r="G49" t="str">
        <f t="shared" si="15"/>
        <v>Please verify Question Item (to the left) with the question items in Step 3, row 14.</v>
      </c>
      <c r="H49" t="e">
        <f t="shared" si="16"/>
        <v>#N/A</v>
      </c>
      <c r="I49" t="e">
        <f t="shared" si="14"/>
        <v>#N/A</v>
      </c>
      <c r="J49" t="e">
        <f t="shared" si="14"/>
        <v>#N/A</v>
      </c>
      <c r="K49" t="e">
        <f t="shared" si="14"/>
        <v>#N/A</v>
      </c>
      <c r="L49" t="e">
        <f t="shared" si="14"/>
        <v>#N/A</v>
      </c>
      <c r="M49" t="e">
        <f t="shared" si="14"/>
        <v>#N/A</v>
      </c>
      <c r="N49" t="e">
        <f t="shared" si="14"/>
        <v>#N/A</v>
      </c>
      <c r="O49" t="e">
        <f t="shared" si="17"/>
        <v>#N/A</v>
      </c>
      <c r="P49" t="e">
        <f t="shared" si="4"/>
        <v>#N/A</v>
      </c>
      <c r="Q49" t="e">
        <f t="shared" si="5"/>
        <v>#N/A</v>
      </c>
      <c r="R49" t="e">
        <f t="shared" si="6"/>
        <v>#N/A</v>
      </c>
      <c r="S49" t="e">
        <f t="shared" si="7"/>
        <v>#N/A</v>
      </c>
      <c r="T49" t="e">
        <f t="shared" si="8"/>
        <v>#N/A</v>
      </c>
      <c r="U49" t="e">
        <f t="shared" si="9"/>
        <v>#N/A</v>
      </c>
      <c r="V49" t="e">
        <f t="shared" si="10"/>
        <v>#N/A</v>
      </c>
      <c r="W49" t="e">
        <f t="shared" si="11"/>
        <v>#N/A</v>
      </c>
    </row>
    <row r="50" spans="1:23" x14ac:dyDescent="0.25">
      <c r="A50" t="s">
        <v>73</v>
      </c>
      <c r="B50" t="s">
        <v>331</v>
      </c>
      <c r="C50" t="s">
        <v>328</v>
      </c>
      <c r="D50" t="s">
        <v>64</v>
      </c>
      <c r="E50" t="s">
        <v>74</v>
      </c>
      <c r="F50" t="s">
        <v>455</v>
      </c>
      <c r="G50" t="str">
        <f t="shared" si="15"/>
        <v>Please verify Question Item (to the left) with the question items in Step 3, row 14.</v>
      </c>
      <c r="H50" t="e">
        <f t="shared" si="16"/>
        <v>#N/A</v>
      </c>
      <c r="I50" t="e">
        <f t="shared" si="14"/>
        <v>#N/A</v>
      </c>
      <c r="J50" t="e">
        <f t="shared" si="14"/>
        <v>#N/A</v>
      </c>
      <c r="K50" t="e">
        <f t="shared" si="14"/>
        <v>#N/A</v>
      </c>
      <c r="L50" t="e">
        <f t="shared" si="14"/>
        <v>#N/A</v>
      </c>
      <c r="M50" t="e">
        <f t="shared" si="14"/>
        <v>#N/A</v>
      </c>
      <c r="N50" t="e">
        <f t="shared" si="14"/>
        <v>#N/A</v>
      </c>
      <c r="O50" t="e">
        <f t="shared" si="17"/>
        <v>#N/A</v>
      </c>
      <c r="P50" t="e">
        <f t="shared" si="4"/>
        <v>#N/A</v>
      </c>
      <c r="Q50" t="e">
        <f t="shared" si="5"/>
        <v>#N/A</v>
      </c>
      <c r="R50" t="e">
        <f t="shared" si="6"/>
        <v>#N/A</v>
      </c>
      <c r="S50" t="e">
        <f t="shared" si="7"/>
        <v>#N/A</v>
      </c>
      <c r="T50" t="e">
        <f t="shared" si="8"/>
        <v>#N/A</v>
      </c>
      <c r="U50" t="e">
        <f t="shared" si="9"/>
        <v>#N/A</v>
      </c>
      <c r="V50" t="e">
        <f t="shared" si="10"/>
        <v>#N/A</v>
      </c>
      <c r="W50" t="e">
        <f t="shared" si="11"/>
        <v>#N/A</v>
      </c>
    </row>
    <row r="51" spans="1:23" x14ac:dyDescent="0.25">
      <c r="A51" t="s">
        <v>75</v>
      </c>
      <c r="B51" t="s">
        <v>331</v>
      </c>
      <c r="C51" t="s">
        <v>328</v>
      </c>
      <c r="D51" t="s">
        <v>64</v>
      </c>
      <c r="E51" t="s">
        <v>405</v>
      </c>
      <c r="F51" t="s">
        <v>455</v>
      </c>
      <c r="G51" t="str">
        <f t="shared" si="15"/>
        <v>Please verify Question Item (to the left) with the question items in Step 3, row 14.</v>
      </c>
      <c r="H51" t="e">
        <f t="shared" si="16"/>
        <v>#N/A</v>
      </c>
      <c r="I51" t="e">
        <f t="shared" si="14"/>
        <v>#N/A</v>
      </c>
      <c r="J51" t="e">
        <f t="shared" si="14"/>
        <v>#N/A</v>
      </c>
      <c r="K51" t="e">
        <f t="shared" si="14"/>
        <v>#N/A</v>
      </c>
      <c r="L51" t="e">
        <f t="shared" si="14"/>
        <v>#N/A</v>
      </c>
      <c r="M51" t="e">
        <f t="shared" si="14"/>
        <v>#N/A</v>
      </c>
      <c r="N51" t="e">
        <f t="shared" si="14"/>
        <v>#N/A</v>
      </c>
      <c r="O51" t="e">
        <f t="shared" si="17"/>
        <v>#N/A</v>
      </c>
      <c r="P51" t="e">
        <f t="shared" si="4"/>
        <v>#N/A</v>
      </c>
      <c r="Q51" t="e">
        <f t="shared" si="5"/>
        <v>#N/A</v>
      </c>
      <c r="R51" t="e">
        <f t="shared" si="6"/>
        <v>#N/A</v>
      </c>
      <c r="S51" t="e">
        <f t="shared" si="7"/>
        <v>#N/A</v>
      </c>
      <c r="T51" t="e">
        <f t="shared" si="8"/>
        <v>#N/A</v>
      </c>
      <c r="U51" t="e">
        <f t="shared" si="9"/>
        <v>#N/A</v>
      </c>
      <c r="V51" t="e">
        <f t="shared" si="10"/>
        <v>#N/A</v>
      </c>
      <c r="W51" t="e">
        <f t="shared" si="11"/>
        <v>#N/A</v>
      </c>
    </row>
    <row r="52" spans="1:23" x14ac:dyDescent="0.25">
      <c r="A52" t="s">
        <v>76</v>
      </c>
      <c r="B52" t="s">
        <v>331</v>
      </c>
      <c r="C52" t="s">
        <v>328</v>
      </c>
      <c r="D52" t="s">
        <v>64</v>
      </c>
      <c r="E52" t="s">
        <v>406</v>
      </c>
      <c r="F52" t="s">
        <v>455</v>
      </c>
      <c r="G52" t="str">
        <f t="shared" si="15"/>
        <v>Please verify Question Item (to the left) with the question items in Step 3, row 14.</v>
      </c>
      <c r="H52" t="e">
        <f t="shared" si="16"/>
        <v>#N/A</v>
      </c>
      <c r="I52" t="e">
        <f t="shared" si="14"/>
        <v>#N/A</v>
      </c>
      <c r="J52" t="e">
        <f t="shared" si="14"/>
        <v>#N/A</v>
      </c>
      <c r="K52" t="e">
        <f t="shared" si="14"/>
        <v>#N/A</v>
      </c>
      <c r="L52" t="e">
        <f t="shared" si="14"/>
        <v>#N/A</v>
      </c>
      <c r="M52" t="e">
        <f t="shared" si="14"/>
        <v>#N/A</v>
      </c>
      <c r="N52" t="e">
        <f t="shared" si="14"/>
        <v>#N/A</v>
      </c>
      <c r="O52" t="e">
        <f t="shared" si="17"/>
        <v>#N/A</v>
      </c>
      <c r="P52" t="e">
        <f t="shared" si="4"/>
        <v>#N/A</v>
      </c>
      <c r="Q52" t="e">
        <f t="shared" si="5"/>
        <v>#N/A</v>
      </c>
      <c r="R52" t="e">
        <f t="shared" si="6"/>
        <v>#N/A</v>
      </c>
      <c r="S52" t="e">
        <f t="shared" si="7"/>
        <v>#N/A</v>
      </c>
      <c r="T52" t="e">
        <f t="shared" si="8"/>
        <v>#N/A</v>
      </c>
      <c r="U52" t="e">
        <f t="shared" si="9"/>
        <v>#N/A</v>
      </c>
      <c r="V52" t="e">
        <f t="shared" si="10"/>
        <v>#N/A</v>
      </c>
      <c r="W52" t="e">
        <f t="shared" si="11"/>
        <v>#N/A</v>
      </c>
    </row>
    <row r="53" spans="1:23" x14ac:dyDescent="0.25">
      <c r="A53" t="s">
        <v>77</v>
      </c>
      <c r="B53" t="s">
        <v>331</v>
      </c>
      <c r="C53" t="s">
        <v>328</v>
      </c>
      <c r="D53" t="s">
        <v>64</v>
      </c>
      <c r="E53" t="s">
        <v>78</v>
      </c>
      <c r="F53" t="s">
        <v>455</v>
      </c>
      <c r="G53" t="str">
        <f t="shared" si="15"/>
        <v>Please verify Question Item (to the left) with the question items in Step 3, row 14.</v>
      </c>
      <c r="H53" t="e">
        <f t="shared" si="16"/>
        <v>#N/A</v>
      </c>
      <c r="I53" t="e">
        <f t="shared" si="14"/>
        <v>#N/A</v>
      </c>
      <c r="J53" t="e">
        <f t="shared" si="14"/>
        <v>#N/A</v>
      </c>
      <c r="K53" t="e">
        <f t="shared" si="14"/>
        <v>#N/A</v>
      </c>
      <c r="L53" t="e">
        <f t="shared" si="14"/>
        <v>#N/A</v>
      </c>
      <c r="M53" t="e">
        <f t="shared" si="14"/>
        <v>#N/A</v>
      </c>
      <c r="N53" t="e">
        <f t="shared" si="14"/>
        <v>#N/A</v>
      </c>
      <c r="O53" t="e">
        <f t="shared" si="17"/>
        <v>#N/A</v>
      </c>
      <c r="P53" t="e">
        <f t="shared" si="4"/>
        <v>#N/A</v>
      </c>
      <c r="Q53" t="e">
        <f t="shared" si="5"/>
        <v>#N/A</v>
      </c>
      <c r="R53" t="e">
        <f t="shared" si="6"/>
        <v>#N/A</v>
      </c>
      <c r="S53" t="e">
        <f t="shared" si="7"/>
        <v>#N/A</v>
      </c>
      <c r="T53" t="e">
        <f t="shared" si="8"/>
        <v>#N/A</v>
      </c>
      <c r="U53" t="e">
        <f t="shared" si="9"/>
        <v>#N/A</v>
      </c>
      <c r="V53" t="e">
        <f t="shared" si="10"/>
        <v>#N/A</v>
      </c>
      <c r="W53" t="e">
        <f t="shared" si="11"/>
        <v>#N/A</v>
      </c>
    </row>
    <row r="54" spans="1:23" x14ac:dyDescent="0.25">
      <c r="A54" t="s">
        <v>80</v>
      </c>
      <c r="B54" t="s">
        <v>331</v>
      </c>
      <c r="C54" t="s">
        <v>328</v>
      </c>
      <c r="D54" t="s">
        <v>79</v>
      </c>
      <c r="E54" t="s">
        <v>81</v>
      </c>
      <c r="F54" t="s">
        <v>455</v>
      </c>
      <c r="G54" t="str">
        <f t="shared" si="15"/>
        <v>Please verify Question Item (to the left) with the question items in Step 3, row 14.</v>
      </c>
      <c r="H54" t="e">
        <f t="shared" si="16"/>
        <v>#N/A</v>
      </c>
      <c r="I54" t="e">
        <f t="shared" si="14"/>
        <v>#N/A</v>
      </c>
      <c r="J54" t="e">
        <f t="shared" si="14"/>
        <v>#N/A</v>
      </c>
      <c r="K54" t="e">
        <f t="shared" si="14"/>
        <v>#N/A</v>
      </c>
      <c r="L54" t="e">
        <f t="shared" si="14"/>
        <v>#N/A</v>
      </c>
      <c r="M54" t="e">
        <f t="shared" si="14"/>
        <v>#N/A</v>
      </c>
      <c r="N54" t="e">
        <f t="shared" si="14"/>
        <v>#N/A</v>
      </c>
      <c r="O54" t="e">
        <f t="shared" si="17"/>
        <v>#N/A</v>
      </c>
      <c r="P54" t="e">
        <f t="shared" si="4"/>
        <v>#N/A</v>
      </c>
      <c r="Q54" t="e">
        <f t="shared" si="5"/>
        <v>#N/A</v>
      </c>
      <c r="R54" t="e">
        <f t="shared" si="6"/>
        <v>#N/A</v>
      </c>
      <c r="S54" t="e">
        <f t="shared" si="7"/>
        <v>#N/A</v>
      </c>
      <c r="T54" t="e">
        <f t="shared" si="8"/>
        <v>#N/A</v>
      </c>
      <c r="U54" t="e">
        <f t="shared" si="9"/>
        <v>#N/A</v>
      </c>
      <c r="V54" t="e">
        <f t="shared" si="10"/>
        <v>#N/A</v>
      </c>
      <c r="W54" t="e">
        <f t="shared" si="11"/>
        <v>#N/A</v>
      </c>
    </row>
    <row r="55" spans="1:23" x14ac:dyDescent="0.25">
      <c r="A55" t="s">
        <v>82</v>
      </c>
      <c r="B55" t="s">
        <v>331</v>
      </c>
      <c r="C55" t="s">
        <v>328</v>
      </c>
      <c r="D55" t="s">
        <v>79</v>
      </c>
      <c r="E55" t="s">
        <v>83</v>
      </c>
      <c r="F55" t="s">
        <v>455</v>
      </c>
      <c r="G55" t="str">
        <f t="shared" si="15"/>
        <v>Please verify Question Item (to the left) with the question items in Step 3, row 14.</v>
      </c>
      <c r="H55" t="e">
        <f t="shared" si="16"/>
        <v>#N/A</v>
      </c>
      <c r="I55" t="e">
        <f t="shared" si="14"/>
        <v>#N/A</v>
      </c>
      <c r="J55" t="e">
        <f t="shared" si="14"/>
        <v>#N/A</v>
      </c>
      <c r="K55" t="e">
        <f t="shared" si="14"/>
        <v>#N/A</v>
      </c>
      <c r="L55" t="e">
        <f t="shared" si="14"/>
        <v>#N/A</v>
      </c>
      <c r="M55" t="e">
        <f t="shared" si="14"/>
        <v>#N/A</v>
      </c>
      <c r="N55" t="e">
        <f t="shared" si="14"/>
        <v>#N/A</v>
      </c>
      <c r="O55" t="e">
        <f t="shared" si="17"/>
        <v>#N/A</v>
      </c>
      <c r="P55" t="e">
        <f t="shared" si="4"/>
        <v>#N/A</v>
      </c>
      <c r="Q55" t="e">
        <f t="shared" si="5"/>
        <v>#N/A</v>
      </c>
      <c r="R55" t="e">
        <f t="shared" si="6"/>
        <v>#N/A</v>
      </c>
      <c r="S55" t="e">
        <f t="shared" si="7"/>
        <v>#N/A</v>
      </c>
      <c r="T55" t="e">
        <f t="shared" si="8"/>
        <v>#N/A</v>
      </c>
      <c r="U55" t="e">
        <f t="shared" si="9"/>
        <v>#N/A</v>
      </c>
      <c r="V55" t="e">
        <f t="shared" si="10"/>
        <v>#N/A</v>
      </c>
      <c r="W55" t="e">
        <f t="shared" si="11"/>
        <v>#N/A</v>
      </c>
    </row>
    <row r="56" spans="1:23" x14ac:dyDescent="0.25">
      <c r="A56" t="s">
        <v>84</v>
      </c>
      <c r="B56" t="s">
        <v>331</v>
      </c>
      <c r="C56" t="s">
        <v>328</v>
      </c>
      <c r="D56" t="s">
        <v>79</v>
      </c>
      <c r="E56" t="s">
        <v>85</v>
      </c>
      <c r="F56" t="s">
        <v>455</v>
      </c>
      <c r="G56" t="str">
        <f t="shared" si="15"/>
        <v>Please verify Question Item (to the left) with the question items in Step 3, row 14.</v>
      </c>
      <c r="H56" t="e">
        <f t="shared" si="16"/>
        <v>#N/A</v>
      </c>
      <c r="I56" t="e">
        <f t="shared" ref="I56:N65" si="18">COUNTIFS(INDEX(SurveyData,,MATCH("*"&amp;$E56&amp;"*",SurveyItemStep3,0)),VLOOKUP($B56&amp;$C56&amp;I$15,ResponseOption,2,FALSE))</f>
        <v>#N/A</v>
      </c>
      <c r="J56" t="e">
        <f t="shared" si="18"/>
        <v>#N/A</v>
      </c>
      <c r="K56" t="e">
        <f t="shared" si="18"/>
        <v>#N/A</v>
      </c>
      <c r="L56" t="e">
        <f t="shared" si="18"/>
        <v>#N/A</v>
      </c>
      <c r="M56" t="e">
        <f t="shared" si="18"/>
        <v>#N/A</v>
      </c>
      <c r="N56" t="e">
        <f t="shared" si="18"/>
        <v>#N/A</v>
      </c>
      <c r="O56" t="e">
        <f t="shared" si="17"/>
        <v>#N/A</v>
      </c>
      <c r="P56" t="e">
        <f t="shared" si="4"/>
        <v>#N/A</v>
      </c>
      <c r="Q56" t="e">
        <f t="shared" si="5"/>
        <v>#N/A</v>
      </c>
      <c r="R56" t="e">
        <f t="shared" si="6"/>
        <v>#N/A</v>
      </c>
      <c r="S56" t="e">
        <f t="shared" si="7"/>
        <v>#N/A</v>
      </c>
      <c r="T56" t="e">
        <f t="shared" si="8"/>
        <v>#N/A</v>
      </c>
      <c r="U56" t="e">
        <f t="shared" si="9"/>
        <v>#N/A</v>
      </c>
      <c r="V56" t="e">
        <f t="shared" si="10"/>
        <v>#N/A</v>
      </c>
      <c r="W56" t="e">
        <f t="shared" si="11"/>
        <v>#N/A</v>
      </c>
    </row>
    <row r="57" spans="1:23" x14ac:dyDescent="0.25">
      <c r="A57" t="s">
        <v>86</v>
      </c>
      <c r="B57" t="s">
        <v>331</v>
      </c>
      <c r="C57" t="s">
        <v>328</v>
      </c>
      <c r="D57" t="s">
        <v>79</v>
      </c>
      <c r="E57" t="s">
        <v>87</v>
      </c>
      <c r="F57" t="s">
        <v>455</v>
      </c>
      <c r="G57" t="str">
        <f t="shared" si="15"/>
        <v>Please verify Question Item (to the left) with the question items in Step 3, row 14.</v>
      </c>
      <c r="H57" t="e">
        <f t="shared" si="16"/>
        <v>#N/A</v>
      </c>
      <c r="I57" t="e">
        <f t="shared" si="18"/>
        <v>#N/A</v>
      </c>
      <c r="J57" t="e">
        <f t="shared" si="18"/>
        <v>#N/A</v>
      </c>
      <c r="K57" t="e">
        <f t="shared" si="18"/>
        <v>#N/A</v>
      </c>
      <c r="L57" t="e">
        <f t="shared" si="18"/>
        <v>#N/A</v>
      </c>
      <c r="M57" t="e">
        <f t="shared" si="18"/>
        <v>#N/A</v>
      </c>
      <c r="N57" t="e">
        <f t="shared" si="18"/>
        <v>#N/A</v>
      </c>
      <c r="O57" t="e">
        <f t="shared" si="17"/>
        <v>#N/A</v>
      </c>
      <c r="P57" t="e">
        <f t="shared" si="4"/>
        <v>#N/A</v>
      </c>
      <c r="Q57" t="e">
        <f t="shared" si="5"/>
        <v>#N/A</v>
      </c>
      <c r="R57" t="e">
        <f t="shared" si="6"/>
        <v>#N/A</v>
      </c>
      <c r="S57" t="e">
        <f t="shared" si="7"/>
        <v>#N/A</v>
      </c>
      <c r="T57" t="e">
        <f t="shared" si="8"/>
        <v>#N/A</v>
      </c>
      <c r="U57" t="e">
        <f t="shared" si="9"/>
        <v>#N/A</v>
      </c>
      <c r="V57" t="e">
        <f t="shared" si="10"/>
        <v>#N/A</v>
      </c>
      <c r="W57" t="e">
        <f t="shared" si="11"/>
        <v>#N/A</v>
      </c>
    </row>
    <row r="58" spans="1:23" x14ac:dyDescent="0.25">
      <c r="A58" t="s">
        <v>88</v>
      </c>
      <c r="B58" t="s">
        <v>331</v>
      </c>
      <c r="C58" t="s">
        <v>328</v>
      </c>
      <c r="D58" t="s">
        <v>79</v>
      </c>
      <c r="E58" t="s">
        <v>89</v>
      </c>
      <c r="F58" t="s">
        <v>455</v>
      </c>
      <c r="G58" t="str">
        <f t="shared" si="15"/>
        <v>Please verify Question Item (to the left) with the question items in Step 3, row 14.</v>
      </c>
      <c r="H58" t="e">
        <f t="shared" si="16"/>
        <v>#N/A</v>
      </c>
      <c r="I58" t="e">
        <f t="shared" si="18"/>
        <v>#N/A</v>
      </c>
      <c r="J58" t="e">
        <f t="shared" si="18"/>
        <v>#N/A</v>
      </c>
      <c r="K58" t="e">
        <f t="shared" si="18"/>
        <v>#N/A</v>
      </c>
      <c r="L58" t="e">
        <f t="shared" si="18"/>
        <v>#N/A</v>
      </c>
      <c r="M58" t="e">
        <f t="shared" si="18"/>
        <v>#N/A</v>
      </c>
      <c r="N58" t="e">
        <f t="shared" si="18"/>
        <v>#N/A</v>
      </c>
      <c r="O58" t="e">
        <f t="shared" si="17"/>
        <v>#N/A</v>
      </c>
      <c r="P58" t="e">
        <f t="shared" si="4"/>
        <v>#N/A</v>
      </c>
      <c r="Q58" t="e">
        <f t="shared" si="5"/>
        <v>#N/A</v>
      </c>
      <c r="R58" t="e">
        <f t="shared" si="6"/>
        <v>#N/A</v>
      </c>
      <c r="S58" t="e">
        <f t="shared" si="7"/>
        <v>#N/A</v>
      </c>
      <c r="T58" t="e">
        <f t="shared" si="8"/>
        <v>#N/A</v>
      </c>
      <c r="U58" t="e">
        <f t="shared" si="9"/>
        <v>#N/A</v>
      </c>
      <c r="V58" t="e">
        <f t="shared" si="10"/>
        <v>#N/A</v>
      </c>
      <c r="W58" t="e">
        <f t="shared" si="11"/>
        <v>#N/A</v>
      </c>
    </row>
    <row r="59" spans="1:23" x14ac:dyDescent="0.25">
      <c r="A59" t="s">
        <v>90</v>
      </c>
      <c r="B59" t="s">
        <v>331</v>
      </c>
      <c r="C59" t="s">
        <v>328</v>
      </c>
      <c r="D59" t="s">
        <v>79</v>
      </c>
      <c r="E59" t="s">
        <v>91</v>
      </c>
      <c r="F59" t="s">
        <v>455</v>
      </c>
      <c r="G59" t="str">
        <f t="shared" si="15"/>
        <v>Please verify Question Item (to the left) with the question items in Step 3, row 14.</v>
      </c>
      <c r="H59" t="e">
        <f t="shared" si="16"/>
        <v>#N/A</v>
      </c>
      <c r="I59" t="e">
        <f t="shared" si="18"/>
        <v>#N/A</v>
      </c>
      <c r="J59" t="e">
        <f t="shared" si="18"/>
        <v>#N/A</v>
      </c>
      <c r="K59" t="e">
        <f t="shared" si="18"/>
        <v>#N/A</v>
      </c>
      <c r="L59" t="e">
        <f t="shared" si="18"/>
        <v>#N/A</v>
      </c>
      <c r="M59" t="e">
        <f t="shared" si="18"/>
        <v>#N/A</v>
      </c>
      <c r="N59" t="e">
        <f t="shared" si="18"/>
        <v>#N/A</v>
      </c>
      <c r="O59" t="e">
        <f t="shared" si="17"/>
        <v>#N/A</v>
      </c>
      <c r="P59" t="e">
        <f t="shared" si="4"/>
        <v>#N/A</v>
      </c>
      <c r="Q59" t="e">
        <f t="shared" si="5"/>
        <v>#N/A</v>
      </c>
      <c r="R59" t="e">
        <f t="shared" si="6"/>
        <v>#N/A</v>
      </c>
      <c r="S59" t="e">
        <f t="shared" si="7"/>
        <v>#N/A</v>
      </c>
      <c r="T59" t="e">
        <f t="shared" si="8"/>
        <v>#N/A</v>
      </c>
      <c r="U59" t="e">
        <f t="shared" si="9"/>
        <v>#N/A</v>
      </c>
      <c r="V59" t="e">
        <f t="shared" si="10"/>
        <v>#N/A</v>
      </c>
      <c r="W59" t="e">
        <f t="shared" si="11"/>
        <v>#N/A</v>
      </c>
    </row>
    <row r="60" spans="1:23" x14ac:dyDescent="0.25">
      <c r="A60" t="s">
        <v>93</v>
      </c>
      <c r="B60" t="s">
        <v>331</v>
      </c>
      <c r="C60" t="s">
        <v>328</v>
      </c>
      <c r="D60" t="s">
        <v>92</v>
      </c>
      <c r="E60" t="s">
        <v>94</v>
      </c>
      <c r="F60" t="s">
        <v>455</v>
      </c>
      <c r="G60" t="str">
        <f t="shared" si="15"/>
        <v>Please verify Question Item (to the left) with the question items in Step 3, row 14.</v>
      </c>
      <c r="H60" t="e">
        <f t="shared" si="16"/>
        <v>#N/A</v>
      </c>
      <c r="I60" t="e">
        <f t="shared" si="18"/>
        <v>#N/A</v>
      </c>
      <c r="J60" t="e">
        <f t="shared" si="18"/>
        <v>#N/A</v>
      </c>
      <c r="K60" t="e">
        <f t="shared" si="18"/>
        <v>#N/A</v>
      </c>
      <c r="L60" t="e">
        <f t="shared" si="18"/>
        <v>#N/A</v>
      </c>
      <c r="M60" t="e">
        <f t="shared" si="18"/>
        <v>#N/A</v>
      </c>
      <c r="N60" t="e">
        <f t="shared" si="18"/>
        <v>#N/A</v>
      </c>
      <c r="O60" t="e">
        <f t="shared" si="17"/>
        <v>#N/A</v>
      </c>
      <c r="P60" t="e">
        <f t="shared" si="4"/>
        <v>#N/A</v>
      </c>
      <c r="Q60" t="e">
        <f t="shared" si="5"/>
        <v>#N/A</v>
      </c>
      <c r="R60" t="e">
        <f t="shared" si="6"/>
        <v>#N/A</v>
      </c>
      <c r="S60" t="e">
        <f t="shared" si="7"/>
        <v>#N/A</v>
      </c>
      <c r="T60" t="e">
        <f t="shared" si="8"/>
        <v>#N/A</v>
      </c>
      <c r="U60" t="e">
        <f t="shared" si="9"/>
        <v>#N/A</v>
      </c>
      <c r="V60" t="e">
        <f t="shared" si="10"/>
        <v>#N/A</v>
      </c>
      <c r="W60" t="e">
        <f t="shared" si="11"/>
        <v>#N/A</v>
      </c>
    </row>
    <row r="61" spans="1:23" x14ac:dyDescent="0.25">
      <c r="A61" t="s">
        <v>95</v>
      </c>
      <c r="B61" t="s">
        <v>331</v>
      </c>
      <c r="C61" t="s">
        <v>328</v>
      </c>
      <c r="D61" t="s">
        <v>92</v>
      </c>
      <c r="E61" t="s">
        <v>96</v>
      </c>
      <c r="F61" t="s">
        <v>455</v>
      </c>
      <c r="G61" t="str">
        <f t="shared" si="15"/>
        <v>Please verify Question Item (to the left) with the question items in Step 3, row 14.</v>
      </c>
      <c r="H61" t="e">
        <f t="shared" si="16"/>
        <v>#N/A</v>
      </c>
      <c r="I61" t="e">
        <f t="shared" si="18"/>
        <v>#N/A</v>
      </c>
      <c r="J61" t="e">
        <f t="shared" si="18"/>
        <v>#N/A</v>
      </c>
      <c r="K61" t="e">
        <f t="shared" si="18"/>
        <v>#N/A</v>
      </c>
      <c r="L61" t="e">
        <f t="shared" si="18"/>
        <v>#N/A</v>
      </c>
      <c r="M61" t="e">
        <f t="shared" si="18"/>
        <v>#N/A</v>
      </c>
      <c r="N61" t="e">
        <f t="shared" si="18"/>
        <v>#N/A</v>
      </c>
      <c r="O61" t="e">
        <f t="shared" si="17"/>
        <v>#N/A</v>
      </c>
      <c r="P61" t="e">
        <f t="shared" si="4"/>
        <v>#N/A</v>
      </c>
      <c r="Q61" t="e">
        <f t="shared" si="5"/>
        <v>#N/A</v>
      </c>
      <c r="R61" t="e">
        <f t="shared" si="6"/>
        <v>#N/A</v>
      </c>
      <c r="S61" t="e">
        <f t="shared" si="7"/>
        <v>#N/A</v>
      </c>
      <c r="T61" t="e">
        <f t="shared" si="8"/>
        <v>#N/A</v>
      </c>
      <c r="U61" t="e">
        <f t="shared" si="9"/>
        <v>#N/A</v>
      </c>
      <c r="V61" t="e">
        <f t="shared" si="10"/>
        <v>#N/A</v>
      </c>
      <c r="W61" t="e">
        <f t="shared" si="11"/>
        <v>#N/A</v>
      </c>
    </row>
    <row r="62" spans="1:23" x14ac:dyDescent="0.25">
      <c r="A62" t="s">
        <v>97</v>
      </c>
      <c r="B62" t="s">
        <v>331</v>
      </c>
      <c r="C62" t="s">
        <v>328</v>
      </c>
      <c r="D62" t="s">
        <v>92</v>
      </c>
      <c r="E62" t="s">
        <v>98</v>
      </c>
      <c r="F62" t="s">
        <v>455</v>
      </c>
      <c r="G62" t="str">
        <f t="shared" si="15"/>
        <v>Please verify Question Item (to the left) with the question items in Step 3, row 14.</v>
      </c>
      <c r="H62" t="e">
        <f t="shared" si="16"/>
        <v>#N/A</v>
      </c>
      <c r="I62" t="e">
        <f t="shared" si="18"/>
        <v>#N/A</v>
      </c>
      <c r="J62" t="e">
        <f t="shared" si="18"/>
        <v>#N/A</v>
      </c>
      <c r="K62" t="e">
        <f t="shared" si="18"/>
        <v>#N/A</v>
      </c>
      <c r="L62" t="e">
        <f t="shared" si="18"/>
        <v>#N/A</v>
      </c>
      <c r="M62" t="e">
        <f t="shared" si="18"/>
        <v>#N/A</v>
      </c>
      <c r="N62" t="e">
        <f t="shared" si="18"/>
        <v>#N/A</v>
      </c>
      <c r="O62" t="e">
        <f t="shared" si="17"/>
        <v>#N/A</v>
      </c>
      <c r="P62" t="e">
        <f t="shared" si="4"/>
        <v>#N/A</v>
      </c>
      <c r="Q62" t="e">
        <f t="shared" si="5"/>
        <v>#N/A</v>
      </c>
      <c r="R62" t="e">
        <f t="shared" si="6"/>
        <v>#N/A</v>
      </c>
      <c r="S62" t="e">
        <f t="shared" si="7"/>
        <v>#N/A</v>
      </c>
      <c r="T62" t="e">
        <f t="shared" si="8"/>
        <v>#N/A</v>
      </c>
      <c r="U62" t="e">
        <f t="shared" si="9"/>
        <v>#N/A</v>
      </c>
      <c r="V62" t="e">
        <f t="shared" si="10"/>
        <v>#N/A</v>
      </c>
      <c r="W62" t="e">
        <f t="shared" si="11"/>
        <v>#N/A</v>
      </c>
    </row>
    <row r="63" spans="1:23" x14ac:dyDescent="0.25">
      <c r="A63" t="s">
        <v>99</v>
      </c>
      <c r="B63" t="s">
        <v>331</v>
      </c>
      <c r="C63" t="s">
        <v>328</v>
      </c>
      <c r="D63" t="s">
        <v>92</v>
      </c>
      <c r="E63" t="s">
        <v>100</v>
      </c>
      <c r="F63" t="s">
        <v>455</v>
      </c>
      <c r="G63" t="str">
        <f t="shared" si="15"/>
        <v>Please verify Question Item (to the left) with the question items in Step 3, row 14.</v>
      </c>
      <c r="H63" t="e">
        <f t="shared" si="16"/>
        <v>#N/A</v>
      </c>
      <c r="I63" t="e">
        <f t="shared" si="18"/>
        <v>#N/A</v>
      </c>
      <c r="J63" t="e">
        <f t="shared" si="18"/>
        <v>#N/A</v>
      </c>
      <c r="K63" t="e">
        <f t="shared" si="18"/>
        <v>#N/A</v>
      </c>
      <c r="L63" t="e">
        <f t="shared" si="18"/>
        <v>#N/A</v>
      </c>
      <c r="M63" t="e">
        <f t="shared" si="18"/>
        <v>#N/A</v>
      </c>
      <c r="N63" t="e">
        <f t="shared" si="18"/>
        <v>#N/A</v>
      </c>
      <c r="O63" t="e">
        <f t="shared" si="17"/>
        <v>#N/A</v>
      </c>
      <c r="P63" t="e">
        <f t="shared" si="4"/>
        <v>#N/A</v>
      </c>
      <c r="Q63" t="e">
        <f t="shared" si="5"/>
        <v>#N/A</v>
      </c>
      <c r="R63" t="e">
        <f t="shared" si="6"/>
        <v>#N/A</v>
      </c>
      <c r="S63" t="e">
        <f t="shared" si="7"/>
        <v>#N/A</v>
      </c>
      <c r="T63" t="e">
        <f t="shared" si="8"/>
        <v>#N/A</v>
      </c>
      <c r="U63" t="e">
        <f t="shared" si="9"/>
        <v>#N/A</v>
      </c>
      <c r="V63" t="e">
        <f t="shared" si="10"/>
        <v>#N/A</v>
      </c>
      <c r="W63" t="e">
        <f t="shared" si="11"/>
        <v>#N/A</v>
      </c>
    </row>
    <row r="64" spans="1:23" x14ac:dyDescent="0.25">
      <c r="A64" t="s">
        <v>101</v>
      </c>
      <c r="B64" t="s">
        <v>331</v>
      </c>
      <c r="C64" t="s">
        <v>328</v>
      </c>
      <c r="D64" t="s">
        <v>92</v>
      </c>
      <c r="E64" t="s">
        <v>102</v>
      </c>
      <c r="F64" t="s">
        <v>455</v>
      </c>
      <c r="G64" t="str">
        <f t="shared" si="15"/>
        <v>Please verify Question Item (to the left) with the question items in Step 3, row 14.</v>
      </c>
      <c r="H64" t="e">
        <f t="shared" si="16"/>
        <v>#N/A</v>
      </c>
      <c r="I64" t="e">
        <f t="shared" si="18"/>
        <v>#N/A</v>
      </c>
      <c r="J64" t="e">
        <f t="shared" si="18"/>
        <v>#N/A</v>
      </c>
      <c r="K64" t="e">
        <f t="shared" si="18"/>
        <v>#N/A</v>
      </c>
      <c r="L64" t="e">
        <f t="shared" si="18"/>
        <v>#N/A</v>
      </c>
      <c r="M64" t="e">
        <f t="shared" si="18"/>
        <v>#N/A</v>
      </c>
      <c r="N64" t="e">
        <f t="shared" si="18"/>
        <v>#N/A</v>
      </c>
      <c r="O64" t="e">
        <f t="shared" si="17"/>
        <v>#N/A</v>
      </c>
      <c r="P64" t="e">
        <f t="shared" si="4"/>
        <v>#N/A</v>
      </c>
      <c r="Q64" t="e">
        <f t="shared" si="5"/>
        <v>#N/A</v>
      </c>
      <c r="R64" t="e">
        <f t="shared" si="6"/>
        <v>#N/A</v>
      </c>
      <c r="S64" t="e">
        <f t="shared" si="7"/>
        <v>#N/A</v>
      </c>
      <c r="T64" t="e">
        <f t="shared" si="8"/>
        <v>#N/A</v>
      </c>
      <c r="U64" t="e">
        <f t="shared" si="9"/>
        <v>#N/A</v>
      </c>
      <c r="V64" t="e">
        <f t="shared" si="10"/>
        <v>#N/A</v>
      </c>
      <c r="W64" t="e">
        <f t="shared" si="11"/>
        <v>#N/A</v>
      </c>
    </row>
    <row r="65" spans="1:23" x14ac:dyDescent="0.25">
      <c r="A65" t="s">
        <v>103</v>
      </c>
      <c r="B65" t="s">
        <v>331</v>
      </c>
      <c r="C65" t="s">
        <v>328</v>
      </c>
      <c r="D65" t="s">
        <v>92</v>
      </c>
      <c r="E65" t="s">
        <v>104</v>
      </c>
      <c r="F65" t="s">
        <v>455</v>
      </c>
      <c r="G65" t="str">
        <f t="shared" si="15"/>
        <v>Please verify Question Item (to the left) with the question items in Step 3, row 14.</v>
      </c>
      <c r="H65" t="e">
        <f t="shared" si="16"/>
        <v>#N/A</v>
      </c>
      <c r="I65" t="e">
        <f t="shared" si="18"/>
        <v>#N/A</v>
      </c>
      <c r="J65" t="e">
        <f t="shared" si="18"/>
        <v>#N/A</v>
      </c>
      <c r="K65" t="e">
        <f t="shared" si="18"/>
        <v>#N/A</v>
      </c>
      <c r="L65" t="e">
        <f t="shared" si="18"/>
        <v>#N/A</v>
      </c>
      <c r="M65" t="e">
        <f t="shared" si="18"/>
        <v>#N/A</v>
      </c>
      <c r="N65" t="e">
        <f t="shared" si="18"/>
        <v>#N/A</v>
      </c>
      <c r="O65" t="e">
        <f t="shared" si="17"/>
        <v>#N/A</v>
      </c>
      <c r="P65" t="e">
        <f t="shared" si="4"/>
        <v>#N/A</v>
      </c>
      <c r="Q65" t="e">
        <f t="shared" si="5"/>
        <v>#N/A</v>
      </c>
      <c r="R65" t="e">
        <f t="shared" si="6"/>
        <v>#N/A</v>
      </c>
      <c r="S65" t="e">
        <f t="shared" si="7"/>
        <v>#N/A</v>
      </c>
      <c r="T65" t="e">
        <f t="shared" si="8"/>
        <v>#N/A</v>
      </c>
      <c r="U65" t="e">
        <f t="shared" si="9"/>
        <v>#N/A</v>
      </c>
      <c r="V65" t="e">
        <f t="shared" si="10"/>
        <v>#N/A</v>
      </c>
      <c r="W65" t="e">
        <f t="shared" si="11"/>
        <v>#N/A</v>
      </c>
    </row>
    <row r="66" spans="1:23" x14ac:dyDescent="0.25">
      <c r="A66" t="s">
        <v>105</v>
      </c>
      <c r="B66" t="s">
        <v>331</v>
      </c>
      <c r="C66" t="s">
        <v>328</v>
      </c>
      <c r="D66" t="s">
        <v>92</v>
      </c>
      <c r="E66" t="s">
        <v>106</v>
      </c>
      <c r="F66" t="s">
        <v>455</v>
      </c>
      <c r="G66" t="str">
        <f t="shared" si="15"/>
        <v>Please verify Question Item (to the left) with the question items in Step 3, row 14.</v>
      </c>
      <c r="H66" t="e">
        <f t="shared" si="16"/>
        <v>#N/A</v>
      </c>
      <c r="I66" t="e">
        <f t="shared" ref="I66:N72" si="19">COUNTIFS(INDEX(SurveyData,,MATCH("*"&amp;$E66&amp;"*",SurveyItemStep3,0)),VLOOKUP($B66&amp;$C66&amp;I$15,ResponseOption,2,FALSE))</f>
        <v>#N/A</v>
      </c>
      <c r="J66" t="e">
        <f t="shared" si="19"/>
        <v>#N/A</v>
      </c>
      <c r="K66" t="e">
        <f t="shared" si="19"/>
        <v>#N/A</v>
      </c>
      <c r="L66" t="e">
        <f t="shared" si="19"/>
        <v>#N/A</v>
      </c>
      <c r="M66" t="e">
        <f t="shared" si="19"/>
        <v>#N/A</v>
      </c>
      <c r="N66" t="e">
        <f t="shared" si="19"/>
        <v>#N/A</v>
      </c>
      <c r="O66" t="e">
        <f t="shared" si="17"/>
        <v>#N/A</v>
      </c>
      <c r="P66" t="e">
        <f t="shared" si="4"/>
        <v>#N/A</v>
      </c>
      <c r="Q66" t="e">
        <f t="shared" si="5"/>
        <v>#N/A</v>
      </c>
      <c r="R66" t="e">
        <f t="shared" si="6"/>
        <v>#N/A</v>
      </c>
      <c r="S66" t="e">
        <f t="shared" si="7"/>
        <v>#N/A</v>
      </c>
      <c r="T66" t="e">
        <f t="shared" si="8"/>
        <v>#N/A</v>
      </c>
      <c r="U66" t="e">
        <f t="shared" si="9"/>
        <v>#N/A</v>
      </c>
      <c r="V66" t="e">
        <f t="shared" si="10"/>
        <v>#N/A</v>
      </c>
      <c r="W66" t="e">
        <f t="shared" si="11"/>
        <v>#N/A</v>
      </c>
    </row>
    <row r="67" spans="1:23" x14ac:dyDescent="0.25">
      <c r="A67" t="s">
        <v>107</v>
      </c>
      <c r="B67" t="s">
        <v>331</v>
      </c>
      <c r="C67" t="s">
        <v>328</v>
      </c>
      <c r="D67" t="s">
        <v>92</v>
      </c>
      <c r="E67" t="s">
        <v>108</v>
      </c>
      <c r="F67" t="s">
        <v>455</v>
      </c>
      <c r="G67" t="str">
        <f t="shared" si="15"/>
        <v>Please verify Question Item (to the left) with the question items in Step 3, row 14.</v>
      </c>
      <c r="H67" t="e">
        <f t="shared" si="16"/>
        <v>#N/A</v>
      </c>
      <c r="I67" t="e">
        <f t="shared" si="19"/>
        <v>#N/A</v>
      </c>
      <c r="J67" t="e">
        <f t="shared" si="19"/>
        <v>#N/A</v>
      </c>
      <c r="K67" t="e">
        <f t="shared" si="19"/>
        <v>#N/A</v>
      </c>
      <c r="L67" t="e">
        <f t="shared" si="19"/>
        <v>#N/A</v>
      </c>
      <c r="M67" t="e">
        <f t="shared" si="19"/>
        <v>#N/A</v>
      </c>
      <c r="N67" t="e">
        <f t="shared" si="19"/>
        <v>#N/A</v>
      </c>
      <c r="O67" t="e">
        <f t="shared" si="17"/>
        <v>#N/A</v>
      </c>
      <c r="P67" t="e">
        <f t="shared" si="4"/>
        <v>#N/A</v>
      </c>
      <c r="Q67" t="e">
        <f t="shared" si="5"/>
        <v>#N/A</v>
      </c>
      <c r="R67" t="e">
        <f t="shared" si="6"/>
        <v>#N/A</v>
      </c>
      <c r="S67" t="e">
        <f t="shared" si="7"/>
        <v>#N/A</v>
      </c>
      <c r="T67" t="e">
        <f t="shared" si="8"/>
        <v>#N/A</v>
      </c>
      <c r="U67" t="e">
        <f t="shared" si="9"/>
        <v>#N/A</v>
      </c>
      <c r="V67" t="e">
        <f t="shared" si="10"/>
        <v>#N/A</v>
      </c>
      <c r="W67" t="e">
        <f t="shared" si="11"/>
        <v>#N/A</v>
      </c>
    </row>
    <row r="68" spans="1:23" x14ac:dyDescent="0.25">
      <c r="A68" t="s">
        <v>109</v>
      </c>
      <c r="B68" t="s">
        <v>331</v>
      </c>
      <c r="C68" t="s">
        <v>328</v>
      </c>
      <c r="D68" t="s">
        <v>92</v>
      </c>
      <c r="E68" t="s">
        <v>400</v>
      </c>
      <c r="F68" t="s">
        <v>455</v>
      </c>
      <c r="G68" t="str">
        <f t="shared" si="15"/>
        <v>Please verify Question Item (to the left) with the question items in Step 3, row 14.</v>
      </c>
      <c r="H68" t="e">
        <f t="shared" si="16"/>
        <v>#N/A</v>
      </c>
      <c r="I68" t="e">
        <f t="shared" si="19"/>
        <v>#N/A</v>
      </c>
      <c r="J68" t="e">
        <f t="shared" si="19"/>
        <v>#N/A</v>
      </c>
      <c r="K68" t="e">
        <f t="shared" si="19"/>
        <v>#N/A</v>
      </c>
      <c r="L68" t="e">
        <f t="shared" si="19"/>
        <v>#N/A</v>
      </c>
      <c r="M68" t="e">
        <f t="shared" si="19"/>
        <v>#N/A</v>
      </c>
      <c r="N68" t="e">
        <f t="shared" si="19"/>
        <v>#N/A</v>
      </c>
      <c r="O68" t="e">
        <f t="shared" si="17"/>
        <v>#N/A</v>
      </c>
      <c r="P68" t="e">
        <f t="shared" si="4"/>
        <v>#N/A</v>
      </c>
      <c r="Q68" t="e">
        <f t="shared" si="5"/>
        <v>#N/A</v>
      </c>
      <c r="R68" t="e">
        <f t="shared" si="6"/>
        <v>#N/A</v>
      </c>
      <c r="S68" t="e">
        <f t="shared" si="7"/>
        <v>#N/A</v>
      </c>
      <c r="T68" t="e">
        <f t="shared" si="8"/>
        <v>#N/A</v>
      </c>
      <c r="U68" t="e">
        <f t="shared" si="9"/>
        <v>#N/A</v>
      </c>
      <c r="V68" t="e">
        <f t="shared" si="10"/>
        <v>#N/A</v>
      </c>
      <c r="W68" t="e">
        <f t="shared" si="11"/>
        <v>#N/A</v>
      </c>
    </row>
    <row r="69" spans="1:23" x14ac:dyDescent="0.25">
      <c r="A69" t="s">
        <v>110</v>
      </c>
      <c r="B69" t="s">
        <v>331</v>
      </c>
      <c r="C69" t="s">
        <v>328</v>
      </c>
      <c r="D69" t="s">
        <v>92</v>
      </c>
      <c r="E69" t="s">
        <v>111</v>
      </c>
      <c r="F69" t="s">
        <v>455</v>
      </c>
      <c r="G69" t="str">
        <f t="shared" si="15"/>
        <v>Please verify Question Item (to the left) with the question items in Step 3, row 14.</v>
      </c>
      <c r="H69" t="e">
        <f t="shared" si="16"/>
        <v>#N/A</v>
      </c>
      <c r="I69" t="e">
        <f t="shared" si="19"/>
        <v>#N/A</v>
      </c>
      <c r="J69" t="e">
        <f t="shared" si="19"/>
        <v>#N/A</v>
      </c>
      <c r="K69" t="e">
        <f t="shared" si="19"/>
        <v>#N/A</v>
      </c>
      <c r="L69" t="e">
        <f t="shared" si="19"/>
        <v>#N/A</v>
      </c>
      <c r="M69" t="e">
        <f t="shared" si="19"/>
        <v>#N/A</v>
      </c>
      <c r="N69" t="e">
        <f t="shared" si="19"/>
        <v>#N/A</v>
      </c>
      <c r="O69" t="e">
        <f t="shared" si="17"/>
        <v>#N/A</v>
      </c>
      <c r="P69" t="e">
        <f t="shared" si="4"/>
        <v>#N/A</v>
      </c>
      <c r="Q69" t="e">
        <f t="shared" si="5"/>
        <v>#N/A</v>
      </c>
      <c r="R69" t="e">
        <f t="shared" si="6"/>
        <v>#N/A</v>
      </c>
      <c r="S69" t="e">
        <f t="shared" si="7"/>
        <v>#N/A</v>
      </c>
      <c r="T69" t="e">
        <f t="shared" si="8"/>
        <v>#N/A</v>
      </c>
      <c r="U69" t="e">
        <f t="shared" si="9"/>
        <v>#N/A</v>
      </c>
      <c r="V69" t="e">
        <f t="shared" si="10"/>
        <v>#N/A</v>
      </c>
      <c r="W69" t="e">
        <f t="shared" si="11"/>
        <v>#N/A</v>
      </c>
    </row>
    <row r="70" spans="1:23" x14ac:dyDescent="0.25">
      <c r="A70" t="s">
        <v>112</v>
      </c>
      <c r="B70" t="s">
        <v>331</v>
      </c>
      <c r="C70" t="s">
        <v>329</v>
      </c>
      <c r="D70" t="s">
        <v>92</v>
      </c>
      <c r="E70" t="s">
        <v>333</v>
      </c>
      <c r="F70" t="s">
        <v>455</v>
      </c>
      <c r="G70" t="str">
        <f t="shared" si="15"/>
        <v>Please verify Question Item (to the left) with the question items in Step 3, row 14.</v>
      </c>
      <c r="H70" t="e">
        <f t="shared" si="16"/>
        <v>#N/A</v>
      </c>
      <c r="I70" t="e">
        <f t="shared" si="19"/>
        <v>#N/A</v>
      </c>
      <c r="J70" t="e">
        <f t="shared" si="19"/>
        <v>#N/A</v>
      </c>
      <c r="K70" t="e">
        <f t="shared" si="19"/>
        <v>#N/A</v>
      </c>
      <c r="L70" t="e">
        <f t="shared" si="19"/>
        <v>#N/A</v>
      </c>
      <c r="M70" t="e">
        <f t="shared" si="19"/>
        <v>#N/A</v>
      </c>
      <c r="N70" t="e">
        <f t="shared" si="19"/>
        <v>#N/A</v>
      </c>
      <c r="O70" t="e">
        <f t="shared" si="17"/>
        <v>#N/A</v>
      </c>
      <c r="P70" t="e">
        <f t="shared" si="4"/>
        <v>#N/A</v>
      </c>
      <c r="Q70" t="e">
        <f t="shared" si="5"/>
        <v>#N/A</v>
      </c>
      <c r="R70" t="e">
        <f t="shared" si="6"/>
        <v>#N/A</v>
      </c>
      <c r="S70" t="e">
        <f t="shared" si="7"/>
        <v>#N/A</v>
      </c>
      <c r="T70" t="e">
        <f t="shared" si="8"/>
        <v>#N/A</v>
      </c>
      <c r="U70" t="e">
        <f t="shared" si="9"/>
        <v>#N/A</v>
      </c>
      <c r="V70" t="e">
        <f t="shared" si="10"/>
        <v>#N/A</v>
      </c>
      <c r="W70" t="e">
        <f t="shared" si="11"/>
        <v>#N/A</v>
      </c>
    </row>
    <row r="71" spans="1:23" x14ac:dyDescent="0.25">
      <c r="A71" t="s">
        <v>113</v>
      </c>
      <c r="B71" t="s">
        <v>331</v>
      </c>
      <c r="C71" t="s">
        <v>329</v>
      </c>
      <c r="D71" t="s">
        <v>92</v>
      </c>
      <c r="E71" t="s">
        <v>334</v>
      </c>
      <c r="F71" t="s">
        <v>455</v>
      </c>
      <c r="G71" t="str">
        <f t="shared" si="15"/>
        <v>Please verify Question Item (to the left) with the question items in Step 3, row 14.</v>
      </c>
      <c r="H71" t="e">
        <f t="shared" si="16"/>
        <v>#N/A</v>
      </c>
      <c r="I71" t="e">
        <f t="shared" si="19"/>
        <v>#N/A</v>
      </c>
      <c r="J71" t="e">
        <f t="shared" si="19"/>
        <v>#N/A</v>
      </c>
      <c r="K71" t="e">
        <f t="shared" si="19"/>
        <v>#N/A</v>
      </c>
      <c r="L71" t="e">
        <f t="shared" si="19"/>
        <v>#N/A</v>
      </c>
      <c r="M71" t="e">
        <f t="shared" si="19"/>
        <v>#N/A</v>
      </c>
      <c r="N71" t="e">
        <f t="shared" si="19"/>
        <v>#N/A</v>
      </c>
      <c r="O71" t="e">
        <f t="shared" si="17"/>
        <v>#N/A</v>
      </c>
      <c r="P71" t="e">
        <f t="shared" si="4"/>
        <v>#N/A</v>
      </c>
      <c r="Q71" t="e">
        <f t="shared" si="5"/>
        <v>#N/A</v>
      </c>
      <c r="R71" t="e">
        <f t="shared" si="6"/>
        <v>#N/A</v>
      </c>
      <c r="S71" t="e">
        <f t="shared" si="7"/>
        <v>#N/A</v>
      </c>
      <c r="T71" t="e">
        <f t="shared" si="8"/>
        <v>#N/A</v>
      </c>
      <c r="U71" t="e">
        <f t="shared" si="9"/>
        <v>#N/A</v>
      </c>
      <c r="V71" t="e">
        <f t="shared" si="10"/>
        <v>#N/A</v>
      </c>
      <c r="W71" t="e">
        <f t="shared" si="11"/>
        <v>#N/A</v>
      </c>
    </row>
    <row r="72" spans="1:23" x14ac:dyDescent="0.25">
      <c r="A72" t="s">
        <v>114</v>
      </c>
      <c r="B72" t="s">
        <v>331</v>
      </c>
      <c r="C72" t="s">
        <v>328</v>
      </c>
      <c r="D72" t="s">
        <v>327</v>
      </c>
      <c r="E72" t="s">
        <v>399</v>
      </c>
      <c r="F72" t="s">
        <v>455</v>
      </c>
      <c r="G72" t="str">
        <f t="shared" si="15"/>
        <v>Please verify Question Item (to the left) with the question items in Step 3, row 14.</v>
      </c>
      <c r="H72" t="e">
        <f t="shared" si="16"/>
        <v>#N/A</v>
      </c>
      <c r="I72" t="e">
        <f t="shared" si="19"/>
        <v>#N/A</v>
      </c>
      <c r="J72" t="e">
        <f t="shared" si="19"/>
        <v>#N/A</v>
      </c>
      <c r="K72" t="e">
        <f t="shared" si="19"/>
        <v>#N/A</v>
      </c>
      <c r="L72" t="e">
        <f t="shared" si="19"/>
        <v>#N/A</v>
      </c>
      <c r="M72" t="e">
        <f t="shared" si="19"/>
        <v>#N/A</v>
      </c>
      <c r="N72" t="e">
        <f t="shared" si="19"/>
        <v>#N/A</v>
      </c>
      <c r="O72" t="e">
        <f t="shared" si="17"/>
        <v>#N/A</v>
      </c>
      <c r="P72" t="e">
        <f t="shared" si="4"/>
        <v>#N/A</v>
      </c>
      <c r="Q72" t="e">
        <f t="shared" si="5"/>
        <v>#N/A</v>
      </c>
      <c r="R72" t="e">
        <f t="shared" si="6"/>
        <v>#N/A</v>
      </c>
      <c r="S72" t="e">
        <f t="shared" si="7"/>
        <v>#N/A</v>
      </c>
      <c r="T72" t="e">
        <f t="shared" si="8"/>
        <v>#N/A</v>
      </c>
      <c r="U72" t="e">
        <f t="shared" si="9"/>
        <v>#N/A</v>
      </c>
      <c r="V72" t="e">
        <f t="shared" si="10"/>
        <v>#N/A</v>
      </c>
      <c r="W72" t="e">
        <f t="shared" si="11"/>
        <v>#N/A</v>
      </c>
    </row>
    <row r="73" spans="1:23" x14ac:dyDescent="0.25">
      <c r="A73" t="s">
        <v>127</v>
      </c>
      <c r="B73" t="s">
        <v>398</v>
      </c>
      <c r="C73" t="s">
        <v>328</v>
      </c>
      <c r="D73" t="s">
        <v>126</v>
      </c>
      <c r="E73" t="s">
        <v>128</v>
      </c>
      <c r="F73" t="s">
        <v>455</v>
      </c>
      <c r="G73" t="str">
        <f t="shared" si="15"/>
        <v>Please verify Question Item (to the left) with the question items in Step 3, row 14.</v>
      </c>
      <c r="H73" t="e">
        <f t="shared" si="16"/>
        <v>#N/A</v>
      </c>
      <c r="I73" t="e">
        <f t="shared" ref="I73:N80" si="20">COUNTIFS(INDEX(SurveyData,,MATCH("*"&amp;$E73&amp;"*",SurveyItemStep3,0)),VLOOKUP($B73&amp;$C73&amp;I$15,ResponseOption,2,FALSE))</f>
        <v>#N/A</v>
      </c>
      <c r="J73" t="e">
        <f t="shared" si="20"/>
        <v>#N/A</v>
      </c>
      <c r="K73" t="e">
        <f t="shared" si="20"/>
        <v>#N/A</v>
      </c>
      <c r="L73" t="e">
        <f t="shared" si="20"/>
        <v>#N/A</v>
      </c>
      <c r="M73" t="e">
        <f t="shared" si="20"/>
        <v>#N/A</v>
      </c>
      <c r="N73" t="e">
        <f t="shared" si="20"/>
        <v>#N/A</v>
      </c>
      <c r="O73" t="e">
        <f t="shared" si="17"/>
        <v>#N/A</v>
      </c>
      <c r="P73" t="e">
        <f t="shared" si="4"/>
        <v>#N/A</v>
      </c>
      <c r="Q73" t="e">
        <f t="shared" si="5"/>
        <v>#N/A</v>
      </c>
      <c r="R73" t="e">
        <f t="shared" si="6"/>
        <v>#N/A</v>
      </c>
      <c r="S73" t="e">
        <f t="shared" si="7"/>
        <v>#N/A</v>
      </c>
      <c r="T73" t="e">
        <f t="shared" si="8"/>
        <v>#N/A</v>
      </c>
      <c r="U73" t="e">
        <f t="shared" si="9"/>
        <v>#N/A</v>
      </c>
      <c r="V73" t="e">
        <f t="shared" si="10"/>
        <v>#N/A</v>
      </c>
      <c r="W73" t="e">
        <f t="shared" si="11"/>
        <v>#N/A</v>
      </c>
    </row>
    <row r="74" spans="1:23" x14ac:dyDescent="0.25">
      <c r="A74" t="s">
        <v>129</v>
      </c>
      <c r="B74" t="s">
        <v>398</v>
      </c>
      <c r="C74" t="s">
        <v>329</v>
      </c>
      <c r="D74" t="s">
        <v>126</v>
      </c>
      <c r="E74" t="s">
        <v>335</v>
      </c>
      <c r="F74" t="s">
        <v>455</v>
      </c>
      <c r="G74" t="str">
        <f t="shared" si="15"/>
        <v>Please verify Question Item (to the left) with the question items in Step 3, row 14.</v>
      </c>
      <c r="H74" t="e">
        <f t="shared" si="16"/>
        <v>#N/A</v>
      </c>
      <c r="I74" t="e">
        <f t="shared" si="20"/>
        <v>#N/A</v>
      </c>
      <c r="J74" t="e">
        <f t="shared" si="20"/>
        <v>#N/A</v>
      </c>
      <c r="K74" t="e">
        <f t="shared" si="20"/>
        <v>#N/A</v>
      </c>
      <c r="L74" t="e">
        <f t="shared" si="20"/>
        <v>#N/A</v>
      </c>
      <c r="M74" t="e">
        <f t="shared" si="20"/>
        <v>#N/A</v>
      </c>
      <c r="N74" t="e">
        <f t="shared" si="20"/>
        <v>#N/A</v>
      </c>
      <c r="O74" t="e">
        <f t="shared" si="17"/>
        <v>#N/A</v>
      </c>
      <c r="P74" t="e">
        <f t="shared" si="4"/>
        <v>#N/A</v>
      </c>
      <c r="Q74" t="e">
        <f t="shared" si="5"/>
        <v>#N/A</v>
      </c>
      <c r="R74" t="e">
        <f t="shared" si="6"/>
        <v>#N/A</v>
      </c>
      <c r="S74" t="e">
        <f t="shared" si="7"/>
        <v>#N/A</v>
      </c>
      <c r="T74" t="e">
        <f t="shared" si="8"/>
        <v>#N/A</v>
      </c>
      <c r="U74" t="e">
        <f t="shared" si="9"/>
        <v>#N/A</v>
      </c>
      <c r="V74" t="e">
        <f t="shared" si="10"/>
        <v>#N/A</v>
      </c>
      <c r="W74" t="e">
        <f t="shared" si="11"/>
        <v>#N/A</v>
      </c>
    </row>
    <row r="75" spans="1:23" x14ac:dyDescent="0.25">
      <c r="A75" t="s">
        <v>130</v>
      </c>
      <c r="B75" t="s">
        <v>398</v>
      </c>
      <c r="C75" t="s">
        <v>329</v>
      </c>
      <c r="D75" t="s">
        <v>126</v>
      </c>
      <c r="E75" t="s">
        <v>336</v>
      </c>
      <c r="F75" t="s">
        <v>455</v>
      </c>
      <c r="G75" t="str">
        <f t="shared" ref="G75:G105" si="21">IF(ISNA(MATCH("*"&amp;E75&amp;"*",SurveyItemStep3,0)),"Please verify Question Item (to the left) with the question items in Step 3, row 14.","OK")</f>
        <v>Please verify Question Item (to the left) with the question items in Step 3, row 14.</v>
      </c>
      <c r="H75" t="e">
        <f t="shared" ref="H75:H105" si="22">IF(COUNTIFS(INDEX(SurveyData,,MATCH("*"&amp;$E75&amp;"*",SurveyItemStep3,0)),"&lt;&gt;")-SUM($I75:$O75)=0,"OK","Please check your response options used in Step 3.")</f>
        <v>#N/A</v>
      </c>
      <c r="I75" t="e">
        <f t="shared" si="20"/>
        <v>#N/A</v>
      </c>
      <c r="J75" t="e">
        <f t="shared" si="20"/>
        <v>#N/A</v>
      </c>
      <c r="K75" t="e">
        <f t="shared" si="20"/>
        <v>#N/A</v>
      </c>
      <c r="L75" t="e">
        <f t="shared" si="20"/>
        <v>#N/A</v>
      </c>
      <c r="M75" t="e">
        <f t="shared" si="20"/>
        <v>#N/A</v>
      </c>
      <c r="N75" t="e">
        <f t="shared" si="20"/>
        <v>#N/A</v>
      </c>
      <c r="O75" t="e">
        <f t="shared" ref="O75:O105" si="23">COUNTIFS(INDEX(SurveyData,,MATCH("*"&amp;$E75&amp;"*",SurveyItemStep3,0)),O$15)</f>
        <v>#N/A</v>
      </c>
      <c r="P75" t="e">
        <f t="shared" si="4"/>
        <v>#N/A</v>
      </c>
      <c r="Q75" t="e">
        <f t="shared" si="5"/>
        <v>#N/A</v>
      </c>
      <c r="R75" t="e">
        <f t="shared" si="6"/>
        <v>#N/A</v>
      </c>
      <c r="S75" t="e">
        <f t="shared" si="7"/>
        <v>#N/A</v>
      </c>
      <c r="T75" t="e">
        <f t="shared" si="8"/>
        <v>#N/A</v>
      </c>
      <c r="U75" t="e">
        <f t="shared" si="9"/>
        <v>#N/A</v>
      </c>
      <c r="V75" t="e">
        <f t="shared" si="10"/>
        <v>#N/A</v>
      </c>
      <c r="W75" t="e">
        <f t="shared" si="11"/>
        <v>#N/A</v>
      </c>
    </row>
    <row r="76" spans="1:23" x14ac:dyDescent="0.25">
      <c r="A76" t="s">
        <v>131</v>
      </c>
      <c r="B76" t="s">
        <v>398</v>
      </c>
      <c r="C76" t="s">
        <v>329</v>
      </c>
      <c r="D76" t="s">
        <v>126</v>
      </c>
      <c r="E76" t="s">
        <v>337</v>
      </c>
      <c r="F76" t="s">
        <v>455</v>
      </c>
      <c r="G76" t="str">
        <f t="shared" si="21"/>
        <v>Please verify Question Item (to the left) with the question items in Step 3, row 14.</v>
      </c>
      <c r="H76" t="e">
        <f t="shared" si="22"/>
        <v>#N/A</v>
      </c>
      <c r="I76" t="e">
        <f t="shared" si="20"/>
        <v>#N/A</v>
      </c>
      <c r="J76" t="e">
        <f t="shared" si="20"/>
        <v>#N/A</v>
      </c>
      <c r="K76" t="e">
        <f t="shared" si="20"/>
        <v>#N/A</v>
      </c>
      <c r="L76" t="e">
        <f t="shared" si="20"/>
        <v>#N/A</v>
      </c>
      <c r="M76" t="e">
        <f t="shared" si="20"/>
        <v>#N/A</v>
      </c>
      <c r="N76" t="e">
        <f t="shared" si="20"/>
        <v>#N/A</v>
      </c>
      <c r="O76" t="e">
        <f t="shared" si="23"/>
        <v>#N/A</v>
      </c>
      <c r="P76" t="e">
        <f t="shared" ref="P76:P109" si="24">SUMPRODUCT($I$15:$J$15,$I76:$J76)</f>
        <v>#N/A</v>
      </c>
      <c r="Q76" t="e">
        <f t="shared" ref="Q76:Q109" si="25">SUMPRODUCT($K$15:$L$15,$K76:$L76)</f>
        <v>#N/A</v>
      </c>
      <c r="R76" t="e">
        <f t="shared" ref="R76:R109" si="26">SUMPRODUCT($M$15:$N$15,$M76:$N76)</f>
        <v>#N/A</v>
      </c>
      <c r="S76" t="e">
        <f t="shared" ref="S76:S109" si="27">SUM($I76:$J76)</f>
        <v>#N/A</v>
      </c>
      <c r="T76" t="e">
        <f t="shared" ref="T76:T109" si="28">SUM($K76:$L76)</f>
        <v>#N/A</v>
      </c>
      <c r="U76" t="e">
        <f t="shared" ref="U76:U109" si="29">SUM($M76:$N76)</f>
        <v>#N/A</v>
      </c>
      <c r="V76" t="e">
        <f t="shared" ref="V76:V109" si="30">SUM($I76:$N76)</f>
        <v>#N/A</v>
      </c>
      <c r="W76" t="e">
        <f t="shared" ref="W76:W109" si="31">SUM($I76:$O76)</f>
        <v>#N/A</v>
      </c>
    </row>
    <row r="77" spans="1:23" x14ac:dyDescent="0.25">
      <c r="A77" t="s">
        <v>132</v>
      </c>
      <c r="B77" t="s">
        <v>398</v>
      </c>
      <c r="C77" t="s">
        <v>329</v>
      </c>
      <c r="D77" t="s">
        <v>126</v>
      </c>
      <c r="E77" t="s">
        <v>338</v>
      </c>
      <c r="F77" t="s">
        <v>455</v>
      </c>
      <c r="G77" t="str">
        <f t="shared" si="21"/>
        <v>Please verify Question Item (to the left) with the question items in Step 3, row 14.</v>
      </c>
      <c r="H77" t="e">
        <f t="shared" si="22"/>
        <v>#N/A</v>
      </c>
      <c r="I77" t="e">
        <f t="shared" si="20"/>
        <v>#N/A</v>
      </c>
      <c r="J77" t="e">
        <f t="shared" si="20"/>
        <v>#N/A</v>
      </c>
      <c r="K77" t="e">
        <f t="shared" si="20"/>
        <v>#N/A</v>
      </c>
      <c r="L77" t="e">
        <f t="shared" si="20"/>
        <v>#N/A</v>
      </c>
      <c r="M77" t="e">
        <f t="shared" si="20"/>
        <v>#N/A</v>
      </c>
      <c r="N77" t="e">
        <f t="shared" si="20"/>
        <v>#N/A</v>
      </c>
      <c r="O77" t="e">
        <f t="shared" si="23"/>
        <v>#N/A</v>
      </c>
      <c r="P77" t="e">
        <f t="shared" si="24"/>
        <v>#N/A</v>
      </c>
      <c r="Q77" t="e">
        <f t="shared" si="25"/>
        <v>#N/A</v>
      </c>
      <c r="R77" t="e">
        <f t="shared" si="26"/>
        <v>#N/A</v>
      </c>
      <c r="S77" t="e">
        <f t="shared" si="27"/>
        <v>#N/A</v>
      </c>
      <c r="T77" t="e">
        <f t="shared" si="28"/>
        <v>#N/A</v>
      </c>
      <c r="U77" t="e">
        <f t="shared" si="29"/>
        <v>#N/A</v>
      </c>
      <c r="V77" t="e">
        <f t="shared" si="30"/>
        <v>#N/A</v>
      </c>
      <c r="W77" t="e">
        <f t="shared" si="31"/>
        <v>#N/A</v>
      </c>
    </row>
    <row r="78" spans="1:23" x14ac:dyDescent="0.25">
      <c r="A78" t="s">
        <v>133</v>
      </c>
      <c r="B78" t="s">
        <v>398</v>
      </c>
      <c r="C78" t="s">
        <v>329</v>
      </c>
      <c r="D78" t="s">
        <v>126</v>
      </c>
      <c r="E78" t="s">
        <v>339</v>
      </c>
      <c r="F78" t="s">
        <v>455</v>
      </c>
      <c r="G78" t="str">
        <f t="shared" si="21"/>
        <v>Please verify Question Item (to the left) with the question items in Step 3, row 14.</v>
      </c>
      <c r="H78" t="e">
        <f t="shared" si="22"/>
        <v>#N/A</v>
      </c>
      <c r="I78" t="e">
        <f t="shared" si="20"/>
        <v>#N/A</v>
      </c>
      <c r="J78" t="e">
        <f t="shared" si="20"/>
        <v>#N/A</v>
      </c>
      <c r="K78" t="e">
        <f t="shared" si="20"/>
        <v>#N/A</v>
      </c>
      <c r="L78" t="e">
        <f t="shared" si="20"/>
        <v>#N/A</v>
      </c>
      <c r="M78" t="e">
        <f t="shared" si="20"/>
        <v>#N/A</v>
      </c>
      <c r="N78" t="e">
        <f t="shared" si="20"/>
        <v>#N/A</v>
      </c>
      <c r="O78" t="e">
        <f t="shared" si="23"/>
        <v>#N/A</v>
      </c>
      <c r="P78" t="e">
        <f t="shared" si="24"/>
        <v>#N/A</v>
      </c>
      <c r="Q78" t="e">
        <f t="shared" si="25"/>
        <v>#N/A</v>
      </c>
      <c r="R78" t="e">
        <f t="shared" si="26"/>
        <v>#N/A</v>
      </c>
      <c r="S78" t="e">
        <f t="shared" si="27"/>
        <v>#N/A</v>
      </c>
      <c r="T78" t="e">
        <f t="shared" si="28"/>
        <v>#N/A</v>
      </c>
      <c r="U78" t="e">
        <f t="shared" si="29"/>
        <v>#N/A</v>
      </c>
      <c r="V78" t="e">
        <f t="shared" si="30"/>
        <v>#N/A</v>
      </c>
      <c r="W78" t="e">
        <f t="shared" si="31"/>
        <v>#N/A</v>
      </c>
    </row>
    <row r="79" spans="1:23" x14ac:dyDescent="0.25">
      <c r="A79" t="s">
        <v>135</v>
      </c>
      <c r="B79" t="s">
        <v>398</v>
      </c>
      <c r="C79" t="s">
        <v>329</v>
      </c>
      <c r="D79" t="s">
        <v>134</v>
      </c>
      <c r="E79" t="s">
        <v>340</v>
      </c>
      <c r="F79" t="s">
        <v>455</v>
      </c>
      <c r="G79" t="str">
        <f t="shared" si="21"/>
        <v>Please verify Question Item (to the left) with the question items in Step 3, row 14.</v>
      </c>
      <c r="H79" t="e">
        <f t="shared" si="22"/>
        <v>#N/A</v>
      </c>
      <c r="I79" t="e">
        <f t="shared" si="20"/>
        <v>#N/A</v>
      </c>
      <c r="J79" t="e">
        <f t="shared" si="20"/>
        <v>#N/A</v>
      </c>
      <c r="K79" t="e">
        <f t="shared" si="20"/>
        <v>#N/A</v>
      </c>
      <c r="L79" t="e">
        <f t="shared" si="20"/>
        <v>#N/A</v>
      </c>
      <c r="M79" t="e">
        <f t="shared" si="20"/>
        <v>#N/A</v>
      </c>
      <c r="N79" t="e">
        <f t="shared" si="20"/>
        <v>#N/A</v>
      </c>
      <c r="O79" t="e">
        <f t="shared" si="23"/>
        <v>#N/A</v>
      </c>
      <c r="P79" t="e">
        <f t="shared" si="24"/>
        <v>#N/A</v>
      </c>
      <c r="Q79" t="e">
        <f t="shared" si="25"/>
        <v>#N/A</v>
      </c>
      <c r="R79" t="e">
        <f t="shared" si="26"/>
        <v>#N/A</v>
      </c>
      <c r="S79" t="e">
        <f t="shared" si="27"/>
        <v>#N/A</v>
      </c>
      <c r="T79" t="e">
        <f t="shared" si="28"/>
        <v>#N/A</v>
      </c>
      <c r="U79" t="e">
        <f t="shared" si="29"/>
        <v>#N/A</v>
      </c>
      <c r="V79" t="e">
        <f t="shared" si="30"/>
        <v>#N/A</v>
      </c>
      <c r="W79" t="e">
        <f t="shared" si="31"/>
        <v>#N/A</v>
      </c>
    </row>
    <row r="80" spans="1:23" x14ac:dyDescent="0.25">
      <c r="A80" t="s">
        <v>136</v>
      </c>
      <c r="B80" t="s">
        <v>398</v>
      </c>
      <c r="C80" t="s">
        <v>329</v>
      </c>
      <c r="D80" t="s">
        <v>134</v>
      </c>
      <c r="E80" t="s">
        <v>341</v>
      </c>
      <c r="F80" t="s">
        <v>455</v>
      </c>
      <c r="G80" t="str">
        <f t="shared" si="21"/>
        <v>Please verify Question Item (to the left) with the question items in Step 3, row 14.</v>
      </c>
      <c r="H80" t="e">
        <f t="shared" si="22"/>
        <v>#N/A</v>
      </c>
      <c r="I80" t="e">
        <f t="shared" si="20"/>
        <v>#N/A</v>
      </c>
      <c r="J80" t="e">
        <f t="shared" si="20"/>
        <v>#N/A</v>
      </c>
      <c r="K80" t="e">
        <f t="shared" si="20"/>
        <v>#N/A</v>
      </c>
      <c r="L80" t="e">
        <f t="shared" si="20"/>
        <v>#N/A</v>
      </c>
      <c r="M80" t="e">
        <f t="shared" si="20"/>
        <v>#N/A</v>
      </c>
      <c r="N80" t="e">
        <f t="shared" si="20"/>
        <v>#N/A</v>
      </c>
      <c r="O80" t="e">
        <f t="shared" si="23"/>
        <v>#N/A</v>
      </c>
      <c r="P80" t="e">
        <f t="shared" si="24"/>
        <v>#N/A</v>
      </c>
      <c r="Q80" t="e">
        <f t="shared" si="25"/>
        <v>#N/A</v>
      </c>
      <c r="R80" t="e">
        <f t="shared" si="26"/>
        <v>#N/A</v>
      </c>
      <c r="S80" t="e">
        <f t="shared" si="27"/>
        <v>#N/A</v>
      </c>
      <c r="T80" t="e">
        <f t="shared" si="28"/>
        <v>#N/A</v>
      </c>
      <c r="U80" t="e">
        <f t="shared" si="29"/>
        <v>#N/A</v>
      </c>
      <c r="V80" t="e">
        <f t="shared" si="30"/>
        <v>#N/A</v>
      </c>
      <c r="W80" t="e">
        <f t="shared" si="31"/>
        <v>#N/A</v>
      </c>
    </row>
    <row r="81" spans="1:23" x14ac:dyDescent="0.25">
      <c r="A81" t="s">
        <v>137</v>
      </c>
      <c r="B81" t="s">
        <v>398</v>
      </c>
      <c r="C81" t="s">
        <v>329</v>
      </c>
      <c r="D81" t="s">
        <v>134</v>
      </c>
      <c r="E81" t="s">
        <v>342</v>
      </c>
      <c r="F81" t="s">
        <v>455</v>
      </c>
      <c r="G81" t="str">
        <f t="shared" si="21"/>
        <v>Please verify Question Item (to the left) with the question items in Step 3, row 14.</v>
      </c>
      <c r="H81" t="e">
        <f t="shared" si="22"/>
        <v>#N/A</v>
      </c>
      <c r="I81" t="e">
        <f t="shared" ref="I81:N90" si="32">COUNTIFS(INDEX(SurveyData,,MATCH("*"&amp;$E81&amp;"*",SurveyItemStep3,0)),VLOOKUP($B81&amp;$C81&amp;I$15,ResponseOption,2,FALSE))</f>
        <v>#N/A</v>
      </c>
      <c r="J81" t="e">
        <f t="shared" si="32"/>
        <v>#N/A</v>
      </c>
      <c r="K81" t="e">
        <f t="shared" si="32"/>
        <v>#N/A</v>
      </c>
      <c r="L81" t="e">
        <f t="shared" si="32"/>
        <v>#N/A</v>
      </c>
      <c r="M81" t="e">
        <f t="shared" si="32"/>
        <v>#N/A</v>
      </c>
      <c r="N81" t="e">
        <f t="shared" si="32"/>
        <v>#N/A</v>
      </c>
      <c r="O81" t="e">
        <f t="shared" si="23"/>
        <v>#N/A</v>
      </c>
      <c r="P81" t="e">
        <f t="shared" si="24"/>
        <v>#N/A</v>
      </c>
      <c r="Q81" t="e">
        <f t="shared" si="25"/>
        <v>#N/A</v>
      </c>
      <c r="R81" t="e">
        <f t="shared" si="26"/>
        <v>#N/A</v>
      </c>
      <c r="S81" t="e">
        <f t="shared" si="27"/>
        <v>#N/A</v>
      </c>
      <c r="T81" t="e">
        <f t="shared" si="28"/>
        <v>#N/A</v>
      </c>
      <c r="U81" t="e">
        <f t="shared" si="29"/>
        <v>#N/A</v>
      </c>
      <c r="V81" t="e">
        <f t="shared" si="30"/>
        <v>#N/A</v>
      </c>
      <c r="W81" t="e">
        <f t="shared" si="31"/>
        <v>#N/A</v>
      </c>
    </row>
    <row r="82" spans="1:23" x14ac:dyDescent="0.25">
      <c r="A82" t="s">
        <v>138</v>
      </c>
      <c r="B82" t="s">
        <v>398</v>
      </c>
      <c r="C82" t="s">
        <v>329</v>
      </c>
      <c r="D82" t="s">
        <v>134</v>
      </c>
      <c r="E82" t="s">
        <v>343</v>
      </c>
      <c r="F82" t="s">
        <v>455</v>
      </c>
      <c r="G82" t="str">
        <f t="shared" si="21"/>
        <v>Please verify Question Item (to the left) with the question items in Step 3, row 14.</v>
      </c>
      <c r="H82" t="e">
        <f t="shared" si="22"/>
        <v>#N/A</v>
      </c>
      <c r="I82" t="e">
        <f t="shared" si="32"/>
        <v>#N/A</v>
      </c>
      <c r="J82" t="e">
        <f t="shared" si="32"/>
        <v>#N/A</v>
      </c>
      <c r="K82" t="e">
        <f t="shared" si="32"/>
        <v>#N/A</v>
      </c>
      <c r="L82" t="e">
        <f t="shared" si="32"/>
        <v>#N/A</v>
      </c>
      <c r="M82" t="e">
        <f t="shared" si="32"/>
        <v>#N/A</v>
      </c>
      <c r="N82" t="e">
        <f t="shared" si="32"/>
        <v>#N/A</v>
      </c>
      <c r="O82" t="e">
        <f t="shared" si="23"/>
        <v>#N/A</v>
      </c>
      <c r="P82" t="e">
        <f t="shared" si="24"/>
        <v>#N/A</v>
      </c>
      <c r="Q82" t="e">
        <f t="shared" si="25"/>
        <v>#N/A</v>
      </c>
      <c r="R82" t="e">
        <f t="shared" si="26"/>
        <v>#N/A</v>
      </c>
      <c r="S82" t="e">
        <f t="shared" si="27"/>
        <v>#N/A</v>
      </c>
      <c r="T82" t="e">
        <f t="shared" si="28"/>
        <v>#N/A</v>
      </c>
      <c r="U82" t="e">
        <f t="shared" si="29"/>
        <v>#N/A</v>
      </c>
      <c r="V82" t="e">
        <f t="shared" si="30"/>
        <v>#N/A</v>
      </c>
      <c r="W82" t="e">
        <f t="shared" si="31"/>
        <v>#N/A</v>
      </c>
    </row>
    <row r="83" spans="1:23" x14ac:dyDescent="0.25">
      <c r="A83" t="s">
        <v>139</v>
      </c>
      <c r="B83" t="s">
        <v>398</v>
      </c>
      <c r="C83" t="s">
        <v>329</v>
      </c>
      <c r="D83" t="s">
        <v>134</v>
      </c>
      <c r="E83" t="s">
        <v>344</v>
      </c>
      <c r="F83" t="s">
        <v>455</v>
      </c>
      <c r="G83" t="str">
        <f t="shared" si="21"/>
        <v>Please verify Question Item (to the left) with the question items in Step 3, row 14.</v>
      </c>
      <c r="H83" t="e">
        <f t="shared" si="22"/>
        <v>#N/A</v>
      </c>
      <c r="I83" t="e">
        <f t="shared" si="32"/>
        <v>#N/A</v>
      </c>
      <c r="J83" t="e">
        <f t="shared" si="32"/>
        <v>#N/A</v>
      </c>
      <c r="K83" t="e">
        <f t="shared" si="32"/>
        <v>#N/A</v>
      </c>
      <c r="L83" t="e">
        <f t="shared" si="32"/>
        <v>#N/A</v>
      </c>
      <c r="M83" t="e">
        <f t="shared" si="32"/>
        <v>#N/A</v>
      </c>
      <c r="N83" t="e">
        <f t="shared" si="32"/>
        <v>#N/A</v>
      </c>
      <c r="O83" t="e">
        <f t="shared" si="23"/>
        <v>#N/A</v>
      </c>
      <c r="P83" t="e">
        <f t="shared" si="24"/>
        <v>#N/A</v>
      </c>
      <c r="Q83" t="e">
        <f t="shared" si="25"/>
        <v>#N/A</v>
      </c>
      <c r="R83" t="e">
        <f t="shared" si="26"/>
        <v>#N/A</v>
      </c>
      <c r="S83" t="e">
        <f t="shared" si="27"/>
        <v>#N/A</v>
      </c>
      <c r="T83" t="e">
        <f t="shared" si="28"/>
        <v>#N/A</v>
      </c>
      <c r="U83" t="e">
        <f t="shared" si="29"/>
        <v>#N/A</v>
      </c>
      <c r="V83" t="e">
        <f t="shared" si="30"/>
        <v>#N/A</v>
      </c>
      <c r="W83" t="e">
        <f t="shared" si="31"/>
        <v>#N/A</v>
      </c>
    </row>
    <row r="84" spans="1:23" x14ac:dyDescent="0.25">
      <c r="A84" t="s">
        <v>140</v>
      </c>
      <c r="B84" t="s">
        <v>398</v>
      </c>
      <c r="C84" t="s">
        <v>328</v>
      </c>
      <c r="D84" t="s">
        <v>134</v>
      </c>
      <c r="E84" t="s">
        <v>141</v>
      </c>
      <c r="F84" t="s">
        <v>455</v>
      </c>
      <c r="G84" t="str">
        <f t="shared" si="21"/>
        <v>Please verify Question Item (to the left) with the question items in Step 3, row 14.</v>
      </c>
      <c r="H84" t="e">
        <f t="shared" si="22"/>
        <v>#N/A</v>
      </c>
      <c r="I84" t="e">
        <f t="shared" si="32"/>
        <v>#N/A</v>
      </c>
      <c r="J84" t="e">
        <f t="shared" si="32"/>
        <v>#N/A</v>
      </c>
      <c r="K84" t="e">
        <f t="shared" si="32"/>
        <v>#N/A</v>
      </c>
      <c r="L84" t="e">
        <f t="shared" si="32"/>
        <v>#N/A</v>
      </c>
      <c r="M84" t="e">
        <f t="shared" si="32"/>
        <v>#N/A</v>
      </c>
      <c r="N84" t="e">
        <f t="shared" si="32"/>
        <v>#N/A</v>
      </c>
      <c r="O84" t="e">
        <f t="shared" si="23"/>
        <v>#N/A</v>
      </c>
      <c r="P84" t="e">
        <f t="shared" si="24"/>
        <v>#N/A</v>
      </c>
      <c r="Q84" t="e">
        <f t="shared" si="25"/>
        <v>#N/A</v>
      </c>
      <c r="R84" t="e">
        <f t="shared" si="26"/>
        <v>#N/A</v>
      </c>
      <c r="S84" t="e">
        <f t="shared" si="27"/>
        <v>#N/A</v>
      </c>
      <c r="T84" t="e">
        <f t="shared" si="28"/>
        <v>#N/A</v>
      </c>
      <c r="U84" t="e">
        <f t="shared" si="29"/>
        <v>#N/A</v>
      </c>
      <c r="V84" t="e">
        <f t="shared" si="30"/>
        <v>#N/A</v>
      </c>
      <c r="W84" t="e">
        <f t="shared" si="31"/>
        <v>#N/A</v>
      </c>
    </row>
    <row r="85" spans="1:23" x14ac:dyDescent="0.25">
      <c r="A85" t="s">
        <v>142</v>
      </c>
      <c r="B85" t="s">
        <v>398</v>
      </c>
      <c r="C85" t="s">
        <v>329</v>
      </c>
      <c r="D85" t="s">
        <v>134</v>
      </c>
      <c r="E85" t="s">
        <v>345</v>
      </c>
      <c r="F85" t="s">
        <v>455</v>
      </c>
      <c r="G85" t="str">
        <f t="shared" si="21"/>
        <v>Please verify Question Item (to the left) with the question items in Step 3, row 14.</v>
      </c>
      <c r="H85" t="e">
        <f t="shared" si="22"/>
        <v>#N/A</v>
      </c>
      <c r="I85" t="e">
        <f t="shared" si="32"/>
        <v>#N/A</v>
      </c>
      <c r="J85" t="e">
        <f t="shared" si="32"/>
        <v>#N/A</v>
      </c>
      <c r="K85" t="e">
        <f t="shared" si="32"/>
        <v>#N/A</v>
      </c>
      <c r="L85" t="e">
        <f t="shared" si="32"/>
        <v>#N/A</v>
      </c>
      <c r="M85" t="e">
        <f t="shared" si="32"/>
        <v>#N/A</v>
      </c>
      <c r="N85" t="e">
        <f t="shared" si="32"/>
        <v>#N/A</v>
      </c>
      <c r="O85" t="e">
        <f t="shared" si="23"/>
        <v>#N/A</v>
      </c>
      <c r="P85" t="e">
        <f t="shared" si="24"/>
        <v>#N/A</v>
      </c>
      <c r="Q85" t="e">
        <f t="shared" si="25"/>
        <v>#N/A</v>
      </c>
      <c r="R85" t="e">
        <f t="shared" si="26"/>
        <v>#N/A</v>
      </c>
      <c r="S85" t="e">
        <f t="shared" si="27"/>
        <v>#N/A</v>
      </c>
      <c r="T85" t="e">
        <f t="shared" si="28"/>
        <v>#N/A</v>
      </c>
      <c r="U85" t="e">
        <f t="shared" si="29"/>
        <v>#N/A</v>
      </c>
      <c r="V85" t="e">
        <f t="shared" si="30"/>
        <v>#N/A</v>
      </c>
      <c r="W85" t="e">
        <f t="shared" si="31"/>
        <v>#N/A</v>
      </c>
    </row>
    <row r="86" spans="1:23" x14ac:dyDescent="0.25">
      <c r="A86" t="s">
        <v>143</v>
      </c>
      <c r="B86" t="s">
        <v>398</v>
      </c>
      <c r="C86" t="s">
        <v>329</v>
      </c>
      <c r="D86" t="s">
        <v>413</v>
      </c>
      <c r="E86" t="s">
        <v>346</v>
      </c>
      <c r="F86" t="s">
        <v>455</v>
      </c>
      <c r="G86" t="str">
        <f t="shared" si="21"/>
        <v>Please verify Question Item (to the left) with the question items in Step 3, row 14.</v>
      </c>
      <c r="H86" t="e">
        <f t="shared" si="22"/>
        <v>#N/A</v>
      </c>
      <c r="I86" t="e">
        <f t="shared" si="32"/>
        <v>#N/A</v>
      </c>
      <c r="J86" t="e">
        <f t="shared" si="32"/>
        <v>#N/A</v>
      </c>
      <c r="K86" t="e">
        <f t="shared" si="32"/>
        <v>#N/A</v>
      </c>
      <c r="L86" t="e">
        <f t="shared" si="32"/>
        <v>#N/A</v>
      </c>
      <c r="M86" t="e">
        <f t="shared" si="32"/>
        <v>#N/A</v>
      </c>
      <c r="N86" t="e">
        <f t="shared" si="32"/>
        <v>#N/A</v>
      </c>
      <c r="O86" t="e">
        <f t="shared" si="23"/>
        <v>#N/A</v>
      </c>
      <c r="P86" t="e">
        <f t="shared" si="24"/>
        <v>#N/A</v>
      </c>
      <c r="Q86" t="e">
        <f t="shared" si="25"/>
        <v>#N/A</v>
      </c>
      <c r="R86" t="e">
        <f t="shared" si="26"/>
        <v>#N/A</v>
      </c>
      <c r="S86" t="e">
        <f t="shared" si="27"/>
        <v>#N/A</v>
      </c>
      <c r="T86" t="e">
        <f t="shared" si="28"/>
        <v>#N/A</v>
      </c>
      <c r="U86" t="e">
        <f t="shared" si="29"/>
        <v>#N/A</v>
      </c>
      <c r="V86" t="e">
        <f t="shared" si="30"/>
        <v>#N/A</v>
      </c>
      <c r="W86" t="e">
        <f t="shared" si="31"/>
        <v>#N/A</v>
      </c>
    </row>
    <row r="87" spans="1:23" x14ac:dyDescent="0.25">
      <c r="A87" t="s">
        <v>144</v>
      </c>
      <c r="B87" t="s">
        <v>398</v>
      </c>
      <c r="C87" t="s">
        <v>329</v>
      </c>
      <c r="D87" t="s">
        <v>413</v>
      </c>
      <c r="E87" t="s">
        <v>347</v>
      </c>
      <c r="F87" t="s">
        <v>455</v>
      </c>
      <c r="G87" t="str">
        <f t="shared" si="21"/>
        <v>Please verify Question Item (to the left) with the question items in Step 3, row 14.</v>
      </c>
      <c r="H87" t="e">
        <f t="shared" si="22"/>
        <v>#N/A</v>
      </c>
      <c r="I87" t="e">
        <f t="shared" si="32"/>
        <v>#N/A</v>
      </c>
      <c r="J87" t="e">
        <f t="shared" si="32"/>
        <v>#N/A</v>
      </c>
      <c r="K87" t="e">
        <f t="shared" si="32"/>
        <v>#N/A</v>
      </c>
      <c r="L87" t="e">
        <f t="shared" si="32"/>
        <v>#N/A</v>
      </c>
      <c r="M87" t="e">
        <f t="shared" si="32"/>
        <v>#N/A</v>
      </c>
      <c r="N87" t="e">
        <f t="shared" si="32"/>
        <v>#N/A</v>
      </c>
      <c r="O87" t="e">
        <f t="shared" si="23"/>
        <v>#N/A</v>
      </c>
      <c r="P87" t="e">
        <f t="shared" si="24"/>
        <v>#N/A</v>
      </c>
      <c r="Q87" t="e">
        <f t="shared" si="25"/>
        <v>#N/A</v>
      </c>
      <c r="R87" t="e">
        <f t="shared" si="26"/>
        <v>#N/A</v>
      </c>
      <c r="S87" t="e">
        <f t="shared" si="27"/>
        <v>#N/A</v>
      </c>
      <c r="T87" t="e">
        <f t="shared" si="28"/>
        <v>#N/A</v>
      </c>
      <c r="U87" t="e">
        <f t="shared" si="29"/>
        <v>#N/A</v>
      </c>
      <c r="V87" t="e">
        <f t="shared" si="30"/>
        <v>#N/A</v>
      </c>
      <c r="W87" t="e">
        <f t="shared" si="31"/>
        <v>#N/A</v>
      </c>
    </row>
    <row r="88" spans="1:23" x14ac:dyDescent="0.25">
      <c r="A88" t="s">
        <v>146</v>
      </c>
      <c r="B88" t="s">
        <v>398</v>
      </c>
      <c r="C88" t="s">
        <v>329</v>
      </c>
      <c r="D88" t="s">
        <v>145</v>
      </c>
      <c r="E88" t="s">
        <v>348</v>
      </c>
      <c r="F88" t="s">
        <v>455</v>
      </c>
      <c r="G88" t="str">
        <f t="shared" si="21"/>
        <v>Please verify Question Item (to the left) with the question items in Step 3, row 14.</v>
      </c>
      <c r="H88" t="e">
        <f t="shared" si="22"/>
        <v>#N/A</v>
      </c>
      <c r="I88" t="e">
        <f t="shared" si="32"/>
        <v>#N/A</v>
      </c>
      <c r="J88" t="e">
        <f t="shared" si="32"/>
        <v>#N/A</v>
      </c>
      <c r="K88" t="e">
        <f t="shared" si="32"/>
        <v>#N/A</v>
      </c>
      <c r="L88" t="e">
        <f t="shared" si="32"/>
        <v>#N/A</v>
      </c>
      <c r="M88" t="e">
        <f t="shared" si="32"/>
        <v>#N/A</v>
      </c>
      <c r="N88" t="e">
        <f t="shared" si="32"/>
        <v>#N/A</v>
      </c>
      <c r="O88" t="e">
        <f t="shared" si="23"/>
        <v>#N/A</v>
      </c>
      <c r="P88" t="e">
        <f t="shared" si="24"/>
        <v>#N/A</v>
      </c>
      <c r="Q88" t="e">
        <f t="shared" si="25"/>
        <v>#N/A</v>
      </c>
      <c r="R88" t="e">
        <f t="shared" si="26"/>
        <v>#N/A</v>
      </c>
      <c r="S88" t="e">
        <f t="shared" si="27"/>
        <v>#N/A</v>
      </c>
      <c r="T88" t="e">
        <f t="shared" si="28"/>
        <v>#N/A</v>
      </c>
      <c r="U88" t="e">
        <f t="shared" si="29"/>
        <v>#N/A</v>
      </c>
      <c r="V88" t="e">
        <f t="shared" si="30"/>
        <v>#N/A</v>
      </c>
      <c r="W88" t="e">
        <f t="shared" si="31"/>
        <v>#N/A</v>
      </c>
    </row>
    <row r="89" spans="1:23" x14ac:dyDescent="0.25">
      <c r="A89" t="s">
        <v>147</v>
      </c>
      <c r="B89" t="s">
        <v>398</v>
      </c>
      <c r="C89" t="s">
        <v>329</v>
      </c>
      <c r="D89" t="s">
        <v>145</v>
      </c>
      <c r="E89" t="s">
        <v>349</v>
      </c>
      <c r="F89" t="s">
        <v>455</v>
      </c>
      <c r="G89" t="str">
        <f t="shared" si="21"/>
        <v>Please verify Question Item (to the left) with the question items in Step 3, row 14.</v>
      </c>
      <c r="H89" t="e">
        <f t="shared" si="22"/>
        <v>#N/A</v>
      </c>
      <c r="I89" t="e">
        <f t="shared" si="32"/>
        <v>#N/A</v>
      </c>
      <c r="J89" t="e">
        <f t="shared" si="32"/>
        <v>#N/A</v>
      </c>
      <c r="K89" t="e">
        <f t="shared" si="32"/>
        <v>#N/A</v>
      </c>
      <c r="L89" t="e">
        <f t="shared" si="32"/>
        <v>#N/A</v>
      </c>
      <c r="M89" t="e">
        <f t="shared" si="32"/>
        <v>#N/A</v>
      </c>
      <c r="N89" t="e">
        <f t="shared" si="32"/>
        <v>#N/A</v>
      </c>
      <c r="O89" t="e">
        <f t="shared" si="23"/>
        <v>#N/A</v>
      </c>
      <c r="P89" t="e">
        <f t="shared" si="24"/>
        <v>#N/A</v>
      </c>
      <c r="Q89" t="e">
        <f t="shared" si="25"/>
        <v>#N/A</v>
      </c>
      <c r="R89" t="e">
        <f t="shared" si="26"/>
        <v>#N/A</v>
      </c>
      <c r="S89" t="e">
        <f t="shared" si="27"/>
        <v>#N/A</v>
      </c>
      <c r="T89" t="e">
        <f t="shared" si="28"/>
        <v>#N/A</v>
      </c>
      <c r="U89" t="e">
        <f t="shared" si="29"/>
        <v>#N/A</v>
      </c>
      <c r="V89" t="e">
        <f t="shared" si="30"/>
        <v>#N/A</v>
      </c>
      <c r="W89" t="e">
        <f t="shared" si="31"/>
        <v>#N/A</v>
      </c>
    </row>
    <row r="90" spans="1:23" x14ac:dyDescent="0.25">
      <c r="A90" t="s">
        <v>148</v>
      </c>
      <c r="B90" t="s">
        <v>398</v>
      </c>
      <c r="C90" t="s">
        <v>329</v>
      </c>
      <c r="D90" t="s">
        <v>145</v>
      </c>
      <c r="E90" t="s">
        <v>350</v>
      </c>
      <c r="F90" t="s">
        <v>455</v>
      </c>
      <c r="G90" t="str">
        <f t="shared" si="21"/>
        <v>Please verify Question Item (to the left) with the question items in Step 3, row 14.</v>
      </c>
      <c r="H90" t="e">
        <f t="shared" si="22"/>
        <v>#N/A</v>
      </c>
      <c r="I90" t="e">
        <f t="shared" si="32"/>
        <v>#N/A</v>
      </c>
      <c r="J90" t="e">
        <f t="shared" si="32"/>
        <v>#N/A</v>
      </c>
      <c r="K90" t="e">
        <f t="shared" si="32"/>
        <v>#N/A</v>
      </c>
      <c r="L90" t="e">
        <f t="shared" si="32"/>
        <v>#N/A</v>
      </c>
      <c r="M90" t="e">
        <f t="shared" si="32"/>
        <v>#N/A</v>
      </c>
      <c r="N90" t="e">
        <f t="shared" si="32"/>
        <v>#N/A</v>
      </c>
      <c r="O90" t="e">
        <f t="shared" si="23"/>
        <v>#N/A</v>
      </c>
      <c r="P90" t="e">
        <f t="shared" si="24"/>
        <v>#N/A</v>
      </c>
      <c r="Q90" t="e">
        <f t="shared" si="25"/>
        <v>#N/A</v>
      </c>
      <c r="R90" t="e">
        <f t="shared" si="26"/>
        <v>#N/A</v>
      </c>
      <c r="S90" t="e">
        <f t="shared" si="27"/>
        <v>#N/A</v>
      </c>
      <c r="T90" t="e">
        <f t="shared" si="28"/>
        <v>#N/A</v>
      </c>
      <c r="U90" t="e">
        <f t="shared" si="29"/>
        <v>#N/A</v>
      </c>
      <c r="V90" t="e">
        <f t="shared" si="30"/>
        <v>#N/A</v>
      </c>
      <c r="W90" t="e">
        <f t="shared" si="31"/>
        <v>#N/A</v>
      </c>
    </row>
    <row r="91" spans="1:23" x14ac:dyDescent="0.25">
      <c r="A91" t="s">
        <v>149</v>
      </c>
      <c r="B91" t="s">
        <v>398</v>
      </c>
      <c r="C91" t="s">
        <v>329</v>
      </c>
      <c r="D91" t="s">
        <v>145</v>
      </c>
      <c r="E91" t="s">
        <v>351</v>
      </c>
      <c r="F91" t="s">
        <v>455</v>
      </c>
      <c r="G91" t="str">
        <f t="shared" si="21"/>
        <v>Please verify Question Item (to the left) with the question items in Step 3, row 14.</v>
      </c>
      <c r="H91" t="e">
        <f t="shared" si="22"/>
        <v>#N/A</v>
      </c>
      <c r="I91" t="e">
        <f t="shared" ref="I91:N100" si="33">COUNTIFS(INDEX(SurveyData,,MATCH("*"&amp;$E91&amp;"*",SurveyItemStep3,0)),VLOOKUP($B91&amp;$C91&amp;I$15,ResponseOption,2,FALSE))</f>
        <v>#N/A</v>
      </c>
      <c r="J91" t="e">
        <f t="shared" si="33"/>
        <v>#N/A</v>
      </c>
      <c r="K91" t="e">
        <f t="shared" si="33"/>
        <v>#N/A</v>
      </c>
      <c r="L91" t="e">
        <f t="shared" si="33"/>
        <v>#N/A</v>
      </c>
      <c r="M91" t="e">
        <f t="shared" si="33"/>
        <v>#N/A</v>
      </c>
      <c r="N91" t="e">
        <f t="shared" si="33"/>
        <v>#N/A</v>
      </c>
      <c r="O91" t="e">
        <f t="shared" si="23"/>
        <v>#N/A</v>
      </c>
      <c r="P91" t="e">
        <f t="shared" si="24"/>
        <v>#N/A</v>
      </c>
      <c r="Q91" t="e">
        <f t="shared" si="25"/>
        <v>#N/A</v>
      </c>
      <c r="R91" t="e">
        <f t="shared" si="26"/>
        <v>#N/A</v>
      </c>
      <c r="S91" t="e">
        <f t="shared" si="27"/>
        <v>#N/A</v>
      </c>
      <c r="T91" t="e">
        <f t="shared" si="28"/>
        <v>#N/A</v>
      </c>
      <c r="U91" t="e">
        <f t="shared" si="29"/>
        <v>#N/A</v>
      </c>
      <c r="V91" t="e">
        <f t="shared" si="30"/>
        <v>#N/A</v>
      </c>
      <c r="W91" t="e">
        <f t="shared" si="31"/>
        <v>#N/A</v>
      </c>
    </row>
    <row r="92" spans="1:23" x14ac:dyDescent="0.25">
      <c r="A92" t="s">
        <v>151</v>
      </c>
      <c r="B92" t="s">
        <v>398</v>
      </c>
      <c r="C92" t="s">
        <v>328</v>
      </c>
      <c r="D92" t="s">
        <v>150</v>
      </c>
      <c r="E92" t="s">
        <v>152</v>
      </c>
      <c r="F92" t="s">
        <v>455</v>
      </c>
      <c r="G92" t="str">
        <f t="shared" si="21"/>
        <v>Please verify Question Item (to the left) with the question items in Step 3, row 14.</v>
      </c>
      <c r="H92" t="e">
        <f t="shared" si="22"/>
        <v>#N/A</v>
      </c>
      <c r="I92" t="e">
        <f t="shared" si="33"/>
        <v>#N/A</v>
      </c>
      <c r="J92" t="e">
        <f t="shared" si="33"/>
        <v>#N/A</v>
      </c>
      <c r="K92" t="e">
        <f t="shared" si="33"/>
        <v>#N/A</v>
      </c>
      <c r="L92" t="e">
        <f t="shared" si="33"/>
        <v>#N/A</v>
      </c>
      <c r="M92" t="e">
        <f t="shared" si="33"/>
        <v>#N/A</v>
      </c>
      <c r="N92" t="e">
        <f t="shared" si="33"/>
        <v>#N/A</v>
      </c>
      <c r="O92" t="e">
        <f t="shared" si="23"/>
        <v>#N/A</v>
      </c>
      <c r="P92" t="e">
        <f t="shared" si="24"/>
        <v>#N/A</v>
      </c>
      <c r="Q92" t="e">
        <f t="shared" si="25"/>
        <v>#N/A</v>
      </c>
      <c r="R92" t="e">
        <f t="shared" si="26"/>
        <v>#N/A</v>
      </c>
      <c r="S92" t="e">
        <f t="shared" si="27"/>
        <v>#N/A</v>
      </c>
      <c r="T92" t="e">
        <f t="shared" si="28"/>
        <v>#N/A</v>
      </c>
      <c r="U92" t="e">
        <f t="shared" si="29"/>
        <v>#N/A</v>
      </c>
      <c r="V92" t="e">
        <f t="shared" si="30"/>
        <v>#N/A</v>
      </c>
      <c r="W92" t="e">
        <f t="shared" si="31"/>
        <v>#N/A</v>
      </c>
    </row>
    <row r="93" spans="1:23" x14ac:dyDescent="0.25">
      <c r="A93" t="s">
        <v>153</v>
      </c>
      <c r="B93" t="s">
        <v>398</v>
      </c>
      <c r="C93" t="s">
        <v>329</v>
      </c>
      <c r="D93" t="s">
        <v>150</v>
      </c>
      <c r="E93" t="s">
        <v>352</v>
      </c>
      <c r="F93" t="s">
        <v>455</v>
      </c>
      <c r="G93" t="str">
        <f t="shared" si="21"/>
        <v>Please verify Question Item (to the left) with the question items in Step 3, row 14.</v>
      </c>
      <c r="H93" t="e">
        <f t="shared" si="22"/>
        <v>#N/A</v>
      </c>
      <c r="I93" t="e">
        <f t="shared" si="33"/>
        <v>#N/A</v>
      </c>
      <c r="J93" t="e">
        <f t="shared" si="33"/>
        <v>#N/A</v>
      </c>
      <c r="K93" t="e">
        <f t="shared" si="33"/>
        <v>#N/A</v>
      </c>
      <c r="L93" t="e">
        <f t="shared" si="33"/>
        <v>#N/A</v>
      </c>
      <c r="M93" t="e">
        <f t="shared" si="33"/>
        <v>#N/A</v>
      </c>
      <c r="N93" t="e">
        <f t="shared" si="33"/>
        <v>#N/A</v>
      </c>
      <c r="O93" t="e">
        <f t="shared" si="23"/>
        <v>#N/A</v>
      </c>
      <c r="P93" t="e">
        <f t="shared" si="24"/>
        <v>#N/A</v>
      </c>
      <c r="Q93" t="e">
        <f t="shared" si="25"/>
        <v>#N/A</v>
      </c>
      <c r="R93" t="e">
        <f t="shared" si="26"/>
        <v>#N/A</v>
      </c>
      <c r="S93" t="e">
        <f t="shared" si="27"/>
        <v>#N/A</v>
      </c>
      <c r="T93" t="e">
        <f t="shared" si="28"/>
        <v>#N/A</v>
      </c>
      <c r="U93" t="e">
        <f t="shared" si="29"/>
        <v>#N/A</v>
      </c>
      <c r="V93" t="e">
        <f t="shared" si="30"/>
        <v>#N/A</v>
      </c>
      <c r="W93" t="e">
        <f t="shared" si="31"/>
        <v>#N/A</v>
      </c>
    </row>
    <row r="94" spans="1:23" x14ac:dyDescent="0.25">
      <c r="A94" t="s">
        <v>154</v>
      </c>
      <c r="B94" t="s">
        <v>398</v>
      </c>
      <c r="C94" t="s">
        <v>329</v>
      </c>
      <c r="D94" t="s">
        <v>150</v>
      </c>
      <c r="E94" t="s">
        <v>401</v>
      </c>
      <c r="F94" t="s">
        <v>455</v>
      </c>
      <c r="G94" t="str">
        <f t="shared" si="21"/>
        <v>Please verify Question Item (to the left) with the question items in Step 3, row 14.</v>
      </c>
      <c r="H94" t="e">
        <f t="shared" si="22"/>
        <v>#N/A</v>
      </c>
      <c r="I94" t="e">
        <f t="shared" si="33"/>
        <v>#N/A</v>
      </c>
      <c r="J94" t="e">
        <f t="shared" si="33"/>
        <v>#N/A</v>
      </c>
      <c r="K94" t="e">
        <f t="shared" si="33"/>
        <v>#N/A</v>
      </c>
      <c r="L94" t="e">
        <f t="shared" si="33"/>
        <v>#N/A</v>
      </c>
      <c r="M94" t="e">
        <f t="shared" si="33"/>
        <v>#N/A</v>
      </c>
      <c r="N94" t="e">
        <f t="shared" si="33"/>
        <v>#N/A</v>
      </c>
      <c r="O94" t="e">
        <f t="shared" si="23"/>
        <v>#N/A</v>
      </c>
      <c r="P94" t="e">
        <f t="shared" si="24"/>
        <v>#N/A</v>
      </c>
      <c r="Q94" t="e">
        <f t="shared" si="25"/>
        <v>#N/A</v>
      </c>
      <c r="R94" t="e">
        <f t="shared" si="26"/>
        <v>#N/A</v>
      </c>
      <c r="S94" t="e">
        <f t="shared" si="27"/>
        <v>#N/A</v>
      </c>
      <c r="T94" t="e">
        <f t="shared" si="28"/>
        <v>#N/A</v>
      </c>
      <c r="U94" t="e">
        <f t="shared" si="29"/>
        <v>#N/A</v>
      </c>
      <c r="V94" t="e">
        <f t="shared" si="30"/>
        <v>#N/A</v>
      </c>
      <c r="W94" t="e">
        <f t="shared" si="31"/>
        <v>#N/A</v>
      </c>
    </row>
    <row r="95" spans="1:23" x14ac:dyDescent="0.25">
      <c r="A95" t="s">
        <v>155</v>
      </c>
      <c r="B95" t="s">
        <v>331</v>
      </c>
      <c r="C95" t="s">
        <v>328</v>
      </c>
      <c r="D95" t="s">
        <v>327</v>
      </c>
      <c r="E95" t="s">
        <v>156</v>
      </c>
      <c r="F95" t="s">
        <v>455</v>
      </c>
      <c r="G95" t="str">
        <f t="shared" si="21"/>
        <v>Please verify Question Item (to the left) with the question items in Step 3, row 14.</v>
      </c>
      <c r="H95" t="e">
        <f t="shared" si="22"/>
        <v>#N/A</v>
      </c>
      <c r="I95" t="e">
        <f t="shared" si="33"/>
        <v>#N/A</v>
      </c>
      <c r="J95" t="e">
        <f t="shared" si="33"/>
        <v>#N/A</v>
      </c>
      <c r="K95" t="e">
        <f t="shared" si="33"/>
        <v>#N/A</v>
      </c>
      <c r="L95" t="e">
        <f t="shared" si="33"/>
        <v>#N/A</v>
      </c>
      <c r="M95" t="e">
        <f t="shared" si="33"/>
        <v>#N/A</v>
      </c>
      <c r="N95" t="e">
        <f t="shared" si="33"/>
        <v>#N/A</v>
      </c>
      <c r="O95" t="e">
        <f t="shared" si="23"/>
        <v>#N/A</v>
      </c>
      <c r="P95" t="e">
        <f t="shared" si="24"/>
        <v>#N/A</v>
      </c>
      <c r="Q95" t="e">
        <f t="shared" si="25"/>
        <v>#N/A</v>
      </c>
      <c r="R95" t="e">
        <f t="shared" si="26"/>
        <v>#N/A</v>
      </c>
      <c r="S95" t="e">
        <f t="shared" si="27"/>
        <v>#N/A</v>
      </c>
      <c r="T95" t="e">
        <f t="shared" si="28"/>
        <v>#N/A</v>
      </c>
      <c r="U95" t="e">
        <f t="shared" si="29"/>
        <v>#N/A</v>
      </c>
      <c r="V95" t="e">
        <f t="shared" si="30"/>
        <v>#N/A</v>
      </c>
      <c r="W95" t="e">
        <f t="shared" si="31"/>
        <v>#N/A</v>
      </c>
    </row>
    <row r="96" spans="1:23" x14ac:dyDescent="0.25">
      <c r="A96" t="s">
        <v>157</v>
      </c>
      <c r="B96" t="s">
        <v>331</v>
      </c>
      <c r="C96" t="s">
        <v>328</v>
      </c>
      <c r="D96" t="s">
        <v>327</v>
      </c>
      <c r="E96" t="s">
        <v>158</v>
      </c>
      <c r="F96" t="s">
        <v>455</v>
      </c>
      <c r="G96" t="str">
        <f t="shared" si="21"/>
        <v>Please verify Question Item (to the left) with the question items in Step 3, row 14.</v>
      </c>
      <c r="H96" t="e">
        <f t="shared" si="22"/>
        <v>#N/A</v>
      </c>
      <c r="I96" t="e">
        <f t="shared" si="33"/>
        <v>#N/A</v>
      </c>
      <c r="J96" t="e">
        <f t="shared" si="33"/>
        <v>#N/A</v>
      </c>
      <c r="K96" t="e">
        <f t="shared" si="33"/>
        <v>#N/A</v>
      </c>
      <c r="L96" t="e">
        <f t="shared" si="33"/>
        <v>#N/A</v>
      </c>
      <c r="M96" t="e">
        <f t="shared" si="33"/>
        <v>#N/A</v>
      </c>
      <c r="N96" t="e">
        <f t="shared" si="33"/>
        <v>#N/A</v>
      </c>
      <c r="O96" t="e">
        <f t="shared" si="23"/>
        <v>#N/A</v>
      </c>
      <c r="P96" t="e">
        <f t="shared" si="24"/>
        <v>#N/A</v>
      </c>
      <c r="Q96" t="e">
        <f t="shared" si="25"/>
        <v>#N/A</v>
      </c>
      <c r="R96" t="e">
        <f t="shared" si="26"/>
        <v>#N/A</v>
      </c>
      <c r="S96" t="e">
        <f t="shared" si="27"/>
        <v>#N/A</v>
      </c>
      <c r="T96" t="e">
        <f t="shared" si="28"/>
        <v>#N/A</v>
      </c>
      <c r="U96" t="e">
        <f t="shared" si="29"/>
        <v>#N/A</v>
      </c>
      <c r="V96" t="e">
        <f t="shared" si="30"/>
        <v>#N/A</v>
      </c>
      <c r="W96" t="e">
        <f t="shared" si="31"/>
        <v>#N/A</v>
      </c>
    </row>
    <row r="97" spans="1:23" x14ac:dyDescent="0.25">
      <c r="A97" t="s">
        <v>159</v>
      </c>
      <c r="B97" t="s">
        <v>331</v>
      </c>
      <c r="C97" t="s">
        <v>328</v>
      </c>
      <c r="D97" t="s">
        <v>327</v>
      </c>
      <c r="E97" t="s">
        <v>160</v>
      </c>
      <c r="F97" t="s">
        <v>455</v>
      </c>
      <c r="G97" t="str">
        <f t="shared" si="21"/>
        <v>Please verify Question Item (to the left) with the question items in Step 3, row 14.</v>
      </c>
      <c r="H97" t="e">
        <f t="shared" si="22"/>
        <v>#N/A</v>
      </c>
      <c r="I97" t="e">
        <f t="shared" si="33"/>
        <v>#N/A</v>
      </c>
      <c r="J97" t="e">
        <f t="shared" si="33"/>
        <v>#N/A</v>
      </c>
      <c r="K97" t="e">
        <f t="shared" si="33"/>
        <v>#N/A</v>
      </c>
      <c r="L97" t="e">
        <f t="shared" si="33"/>
        <v>#N/A</v>
      </c>
      <c r="M97" t="e">
        <f t="shared" si="33"/>
        <v>#N/A</v>
      </c>
      <c r="N97" t="e">
        <f t="shared" si="33"/>
        <v>#N/A</v>
      </c>
      <c r="O97" t="e">
        <f t="shared" si="23"/>
        <v>#N/A</v>
      </c>
      <c r="P97" t="e">
        <f t="shared" si="24"/>
        <v>#N/A</v>
      </c>
      <c r="Q97" t="e">
        <f t="shared" si="25"/>
        <v>#N/A</v>
      </c>
      <c r="R97" t="e">
        <f t="shared" si="26"/>
        <v>#N/A</v>
      </c>
      <c r="S97" t="e">
        <f t="shared" si="27"/>
        <v>#N/A</v>
      </c>
      <c r="T97" t="e">
        <f t="shared" si="28"/>
        <v>#N/A</v>
      </c>
      <c r="U97" t="e">
        <f t="shared" si="29"/>
        <v>#N/A</v>
      </c>
      <c r="V97" t="e">
        <f t="shared" si="30"/>
        <v>#N/A</v>
      </c>
      <c r="W97" t="e">
        <f t="shared" si="31"/>
        <v>#N/A</v>
      </c>
    </row>
    <row r="98" spans="1:23" x14ac:dyDescent="0.25">
      <c r="A98" t="s">
        <v>161</v>
      </c>
      <c r="B98" t="s">
        <v>331</v>
      </c>
      <c r="C98" t="s">
        <v>328</v>
      </c>
      <c r="D98" t="s">
        <v>327</v>
      </c>
      <c r="E98" t="s">
        <v>162</v>
      </c>
      <c r="F98" t="s">
        <v>455</v>
      </c>
      <c r="G98" t="str">
        <f t="shared" si="21"/>
        <v>Please verify Question Item (to the left) with the question items in Step 3, row 14.</v>
      </c>
      <c r="H98" t="e">
        <f t="shared" si="22"/>
        <v>#N/A</v>
      </c>
      <c r="I98" t="e">
        <f t="shared" si="33"/>
        <v>#N/A</v>
      </c>
      <c r="J98" t="e">
        <f t="shared" si="33"/>
        <v>#N/A</v>
      </c>
      <c r="K98" t="e">
        <f t="shared" si="33"/>
        <v>#N/A</v>
      </c>
      <c r="L98" t="e">
        <f t="shared" si="33"/>
        <v>#N/A</v>
      </c>
      <c r="M98" t="e">
        <f t="shared" si="33"/>
        <v>#N/A</v>
      </c>
      <c r="N98" t="e">
        <f t="shared" si="33"/>
        <v>#N/A</v>
      </c>
      <c r="O98" t="e">
        <f t="shared" si="23"/>
        <v>#N/A</v>
      </c>
      <c r="P98" t="e">
        <f t="shared" si="24"/>
        <v>#N/A</v>
      </c>
      <c r="Q98" t="e">
        <f t="shared" si="25"/>
        <v>#N/A</v>
      </c>
      <c r="R98" t="e">
        <f t="shared" si="26"/>
        <v>#N/A</v>
      </c>
      <c r="S98" t="e">
        <f t="shared" si="27"/>
        <v>#N/A</v>
      </c>
      <c r="T98" t="e">
        <f t="shared" si="28"/>
        <v>#N/A</v>
      </c>
      <c r="U98" t="e">
        <f t="shared" si="29"/>
        <v>#N/A</v>
      </c>
      <c r="V98" t="e">
        <f t="shared" si="30"/>
        <v>#N/A</v>
      </c>
      <c r="W98" t="e">
        <f t="shared" si="31"/>
        <v>#N/A</v>
      </c>
    </row>
    <row r="99" spans="1:23" x14ac:dyDescent="0.25">
      <c r="A99" t="s">
        <v>163</v>
      </c>
      <c r="B99" t="s">
        <v>331</v>
      </c>
      <c r="C99" t="s">
        <v>328</v>
      </c>
      <c r="D99" t="s">
        <v>327</v>
      </c>
      <c r="E99" t="s">
        <v>164</v>
      </c>
      <c r="F99" t="s">
        <v>455</v>
      </c>
      <c r="G99" t="str">
        <f t="shared" si="21"/>
        <v>Please verify Question Item (to the left) with the question items in Step 3, row 14.</v>
      </c>
      <c r="H99" t="e">
        <f t="shared" si="22"/>
        <v>#N/A</v>
      </c>
      <c r="I99" t="e">
        <f t="shared" si="33"/>
        <v>#N/A</v>
      </c>
      <c r="J99" t="e">
        <f t="shared" si="33"/>
        <v>#N/A</v>
      </c>
      <c r="K99" t="e">
        <f t="shared" si="33"/>
        <v>#N/A</v>
      </c>
      <c r="L99" t="e">
        <f t="shared" si="33"/>
        <v>#N/A</v>
      </c>
      <c r="M99" t="e">
        <f t="shared" si="33"/>
        <v>#N/A</v>
      </c>
      <c r="N99" t="e">
        <f t="shared" si="33"/>
        <v>#N/A</v>
      </c>
      <c r="O99" t="e">
        <f t="shared" si="23"/>
        <v>#N/A</v>
      </c>
      <c r="P99" t="e">
        <f t="shared" si="24"/>
        <v>#N/A</v>
      </c>
      <c r="Q99" t="e">
        <f t="shared" si="25"/>
        <v>#N/A</v>
      </c>
      <c r="R99" t="e">
        <f t="shared" si="26"/>
        <v>#N/A</v>
      </c>
      <c r="S99" t="e">
        <f t="shared" si="27"/>
        <v>#N/A</v>
      </c>
      <c r="T99" t="e">
        <f t="shared" si="28"/>
        <v>#N/A</v>
      </c>
      <c r="U99" t="e">
        <f t="shared" si="29"/>
        <v>#N/A</v>
      </c>
      <c r="V99" t="e">
        <f t="shared" si="30"/>
        <v>#N/A</v>
      </c>
      <c r="W99" t="e">
        <f t="shared" si="31"/>
        <v>#N/A</v>
      </c>
    </row>
    <row r="100" spans="1:23" x14ac:dyDescent="0.25">
      <c r="A100" t="s">
        <v>166</v>
      </c>
      <c r="B100" t="s">
        <v>331</v>
      </c>
      <c r="C100" t="s">
        <v>328</v>
      </c>
      <c r="D100" t="s">
        <v>165</v>
      </c>
      <c r="E100" t="s">
        <v>167</v>
      </c>
      <c r="F100" t="s">
        <v>455</v>
      </c>
      <c r="G100" t="str">
        <f t="shared" si="21"/>
        <v>Please verify Question Item (to the left) with the question items in Step 3, row 14.</v>
      </c>
      <c r="H100" t="e">
        <f t="shared" si="22"/>
        <v>#N/A</v>
      </c>
      <c r="I100" t="e">
        <f t="shared" si="33"/>
        <v>#N/A</v>
      </c>
      <c r="J100" t="e">
        <f t="shared" si="33"/>
        <v>#N/A</v>
      </c>
      <c r="K100" t="e">
        <f t="shared" si="33"/>
        <v>#N/A</v>
      </c>
      <c r="L100" t="e">
        <f t="shared" si="33"/>
        <v>#N/A</v>
      </c>
      <c r="M100" t="e">
        <f t="shared" si="33"/>
        <v>#N/A</v>
      </c>
      <c r="N100" t="e">
        <f t="shared" si="33"/>
        <v>#N/A</v>
      </c>
      <c r="O100" t="e">
        <f t="shared" si="23"/>
        <v>#N/A</v>
      </c>
      <c r="P100" t="e">
        <f t="shared" si="24"/>
        <v>#N/A</v>
      </c>
      <c r="Q100" t="e">
        <f t="shared" si="25"/>
        <v>#N/A</v>
      </c>
      <c r="R100" t="e">
        <f t="shared" si="26"/>
        <v>#N/A</v>
      </c>
      <c r="S100" t="e">
        <f t="shared" si="27"/>
        <v>#N/A</v>
      </c>
      <c r="T100" t="e">
        <f t="shared" si="28"/>
        <v>#N/A</v>
      </c>
      <c r="U100" t="e">
        <f t="shared" si="29"/>
        <v>#N/A</v>
      </c>
      <c r="V100" t="e">
        <f t="shared" si="30"/>
        <v>#N/A</v>
      </c>
      <c r="W100" t="e">
        <f t="shared" si="31"/>
        <v>#N/A</v>
      </c>
    </row>
    <row r="101" spans="1:23" x14ac:dyDescent="0.25">
      <c r="A101" t="s">
        <v>168</v>
      </c>
      <c r="B101" t="s">
        <v>331</v>
      </c>
      <c r="C101" t="s">
        <v>328</v>
      </c>
      <c r="D101" t="s">
        <v>165</v>
      </c>
      <c r="E101" t="s">
        <v>169</v>
      </c>
      <c r="F101" t="s">
        <v>455</v>
      </c>
      <c r="G101" t="str">
        <f t="shared" si="21"/>
        <v>Please verify Question Item (to the left) with the question items in Step 3, row 14.</v>
      </c>
      <c r="H101" t="e">
        <f t="shared" si="22"/>
        <v>#N/A</v>
      </c>
      <c r="I101" t="e">
        <f t="shared" ref="I101:N105" si="34">COUNTIFS(INDEX(SurveyData,,MATCH("*"&amp;$E101&amp;"*",SurveyItemStep3,0)),VLOOKUP($B101&amp;$C101&amp;I$15,ResponseOption,2,FALSE))</f>
        <v>#N/A</v>
      </c>
      <c r="J101" t="e">
        <f t="shared" si="34"/>
        <v>#N/A</v>
      </c>
      <c r="K101" t="e">
        <f t="shared" si="34"/>
        <v>#N/A</v>
      </c>
      <c r="L101" t="e">
        <f t="shared" si="34"/>
        <v>#N/A</v>
      </c>
      <c r="M101" t="e">
        <f t="shared" si="34"/>
        <v>#N/A</v>
      </c>
      <c r="N101" t="e">
        <f t="shared" si="34"/>
        <v>#N/A</v>
      </c>
      <c r="O101" t="e">
        <f t="shared" si="23"/>
        <v>#N/A</v>
      </c>
      <c r="P101" t="e">
        <f t="shared" si="24"/>
        <v>#N/A</v>
      </c>
      <c r="Q101" t="e">
        <f t="shared" si="25"/>
        <v>#N/A</v>
      </c>
      <c r="R101" t="e">
        <f t="shared" si="26"/>
        <v>#N/A</v>
      </c>
      <c r="S101" t="e">
        <f t="shared" si="27"/>
        <v>#N/A</v>
      </c>
      <c r="T101" t="e">
        <f t="shared" si="28"/>
        <v>#N/A</v>
      </c>
      <c r="U101" t="e">
        <f t="shared" si="29"/>
        <v>#N/A</v>
      </c>
      <c r="V101" t="e">
        <f t="shared" si="30"/>
        <v>#N/A</v>
      </c>
      <c r="W101" t="e">
        <f t="shared" si="31"/>
        <v>#N/A</v>
      </c>
    </row>
    <row r="102" spans="1:23" x14ac:dyDescent="0.25">
      <c r="A102" t="s">
        <v>170</v>
      </c>
      <c r="B102" t="s">
        <v>331</v>
      </c>
      <c r="C102" t="s">
        <v>328</v>
      </c>
      <c r="D102" t="s">
        <v>165</v>
      </c>
      <c r="E102" t="s">
        <v>171</v>
      </c>
      <c r="F102" t="s">
        <v>455</v>
      </c>
      <c r="G102" t="str">
        <f t="shared" si="21"/>
        <v>Please verify Question Item (to the left) with the question items in Step 3, row 14.</v>
      </c>
      <c r="H102" t="e">
        <f t="shared" si="22"/>
        <v>#N/A</v>
      </c>
      <c r="I102" t="e">
        <f t="shared" si="34"/>
        <v>#N/A</v>
      </c>
      <c r="J102" t="e">
        <f t="shared" si="34"/>
        <v>#N/A</v>
      </c>
      <c r="K102" t="e">
        <f t="shared" si="34"/>
        <v>#N/A</v>
      </c>
      <c r="L102" t="e">
        <f t="shared" si="34"/>
        <v>#N/A</v>
      </c>
      <c r="M102" t="e">
        <f t="shared" si="34"/>
        <v>#N/A</v>
      </c>
      <c r="N102" t="e">
        <f t="shared" si="34"/>
        <v>#N/A</v>
      </c>
      <c r="O102" t="e">
        <f t="shared" si="23"/>
        <v>#N/A</v>
      </c>
      <c r="P102" t="e">
        <f t="shared" si="24"/>
        <v>#N/A</v>
      </c>
      <c r="Q102" t="e">
        <f t="shared" si="25"/>
        <v>#N/A</v>
      </c>
      <c r="R102" t="e">
        <f t="shared" si="26"/>
        <v>#N/A</v>
      </c>
      <c r="S102" t="e">
        <f t="shared" si="27"/>
        <v>#N/A</v>
      </c>
      <c r="T102" t="e">
        <f t="shared" si="28"/>
        <v>#N/A</v>
      </c>
      <c r="U102" t="e">
        <f t="shared" si="29"/>
        <v>#N/A</v>
      </c>
      <c r="V102" t="e">
        <f t="shared" si="30"/>
        <v>#N/A</v>
      </c>
      <c r="W102" t="e">
        <f t="shared" si="31"/>
        <v>#N/A</v>
      </c>
    </row>
    <row r="103" spans="1:23" x14ac:dyDescent="0.25">
      <c r="A103" t="s">
        <v>172</v>
      </c>
      <c r="B103" t="s">
        <v>331</v>
      </c>
      <c r="C103" t="s">
        <v>328</v>
      </c>
      <c r="D103" t="s">
        <v>165</v>
      </c>
      <c r="E103" t="s">
        <v>173</v>
      </c>
      <c r="F103" t="s">
        <v>455</v>
      </c>
      <c r="G103" t="str">
        <f t="shared" si="21"/>
        <v>Please verify Question Item (to the left) with the question items in Step 3, row 14.</v>
      </c>
      <c r="H103" t="e">
        <f t="shared" si="22"/>
        <v>#N/A</v>
      </c>
      <c r="I103" t="e">
        <f t="shared" si="34"/>
        <v>#N/A</v>
      </c>
      <c r="J103" t="e">
        <f t="shared" si="34"/>
        <v>#N/A</v>
      </c>
      <c r="K103" t="e">
        <f t="shared" si="34"/>
        <v>#N/A</v>
      </c>
      <c r="L103" t="e">
        <f t="shared" si="34"/>
        <v>#N/A</v>
      </c>
      <c r="M103" t="e">
        <f t="shared" si="34"/>
        <v>#N/A</v>
      </c>
      <c r="N103" t="e">
        <f t="shared" si="34"/>
        <v>#N/A</v>
      </c>
      <c r="O103" t="e">
        <f t="shared" si="23"/>
        <v>#N/A</v>
      </c>
      <c r="P103" t="e">
        <f t="shared" si="24"/>
        <v>#N/A</v>
      </c>
      <c r="Q103" t="e">
        <f t="shared" si="25"/>
        <v>#N/A</v>
      </c>
      <c r="R103" t="e">
        <f t="shared" si="26"/>
        <v>#N/A</v>
      </c>
      <c r="S103" t="e">
        <f t="shared" si="27"/>
        <v>#N/A</v>
      </c>
      <c r="T103" t="e">
        <f t="shared" si="28"/>
        <v>#N/A</v>
      </c>
      <c r="U103" t="e">
        <f t="shared" si="29"/>
        <v>#N/A</v>
      </c>
      <c r="V103" t="e">
        <f t="shared" si="30"/>
        <v>#N/A</v>
      </c>
      <c r="W103" t="e">
        <f t="shared" si="31"/>
        <v>#N/A</v>
      </c>
    </row>
    <row r="104" spans="1:23" x14ac:dyDescent="0.25">
      <c r="A104" t="s">
        <v>174</v>
      </c>
      <c r="B104" t="s">
        <v>331</v>
      </c>
      <c r="C104" t="s">
        <v>328</v>
      </c>
      <c r="D104" t="s">
        <v>165</v>
      </c>
      <c r="E104" t="s">
        <v>407</v>
      </c>
      <c r="F104" t="s">
        <v>455</v>
      </c>
      <c r="G104" t="str">
        <f t="shared" si="21"/>
        <v>Please verify Question Item (to the left) with the question items in Step 3, row 14.</v>
      </c>
      <c r="H104" t="e">
        <f t="shared" si="22"/>
        <v>#N/A</v>
      </c>
      <c r="I104" t="e">
        <f t="shared" si="34"/>
        <v>#N/A</v>
      </c>
      <c r="J104" t="e">
        <f t="shared" si="34"/>
        <v>#N/A</v>
      </c>
      <c r="K104" t="e">
        <f t="shared" si="34"/>
        <v>#N/A</v>
      </c>
      <c r="L104" t="e">
        <f t="shared" si="34"/>
        <v>#N/A</v>
      </c>
      <c r="M104" t="e">
        <f t="shared" si="34"/>
        <v>#N/A</v>
      </c>
      <c r="N104" t="e">
        <f t="shared" si="34"/>
        <v>#N/A</v>
      </c>
      <c r="O104" t="e">
        <f t="shared" si="23"/>
        <v>#N/A</v>
      </c>
      <c r="P104" t="e">
        <f t="shared" si="24"/>
        <v>#N/A</v>
      </c>
      <c r="Q104" t="e">
        <f t="shared" si="25"/>
        <v>#N/A</v>
      </c>
      <c r="R104" t="e">
        <f t="shared" si="26"/>
        <v>#N/A</v>
      </c>
      <c r="S104" t="e">
        <f t="shared" si="27"/>
        <v>#N/A</v>
      </c>
      <c r="T104" t="e">
        <f t="shared" si="28"/>
        <v>#N/A</v>
      </c>
      <c r="U104" t="e">
        <f t="shared" si="29"/>
        <v>#N/A</v>
      </c>
      <c r="V104" t="e">
        <f t="shared" si="30"/>
        <v>#N/A</v>
      </c>
      <c r="W104" t="e">
        <f t="shared" si="31"/>
        <v>#N/A</v>
      </c>
    </row>
    <row r="105" spans="1:23" x14ac:dyDescent="0.25">
      <c r="A105" t="s">
        <v>175</v>
      </c>
      <c r="B105" t="s">
        <v>331</v>
      </c>
      <c r="C105" t="s">
        <v>328</v>
      </c>
      <c r="D105" t="s">
        <v>165</v>
      </c>
      <c r="E105" t="s">
        <v>408</v>
      </c>
      <c r="F105" t="s">
        <v>455</v>
      </c>
      <c r="G105" t="str">
        <f t="shared" si="21"/>
        <v>Please verify Question Item (to the left) with the question items in Step 3, row 14.</v>
      </c>
      <c r="H105" t="e">
        <f t="shared" si="22"/>
        <v>#N/A</v>
      </c>
      <c r="I105" t="e">
        <f t="shared" si="34"/>
        <v>#N/A</v>
      </c>
      <c r="J105" t="e">
        <f t="shared" si="34"/>
        <v>#N/A</v>
      </c>
      <c r="K105" t="e">
        <f t="shared" si="34"/>
        <v>#N/A</v>
      </c>
      <c r="L105" t="e">
        <f t="shared" si="34"/>
        <v>#N/A</v>
      </c>
      <c r="M105" t="e">
        <f t="shared" si="34"/>
        <v>#N/A</v>
      </c>
      <c r="N105" t="e">
        <f t="shared" si="34"/>
        <v>#N/A</v>
      </c>
      <c r="O105" t="e">
        <f t="shared" si="23"/>
        <v>#N/A</v>
      </c>
      <c r="P105" t="e">
        <f t="shared" si="24"/>
        <v>#N/A</v>
      </c>
      <c r="Q105" t="e">
        <f t="shared" si="25"/>
        <v>#N/A</v>
      </c>
      <c r="R105" t="e">
        <f t="shared" si="26"/>
        <v>#N/A</v>
      </c>
      <c r="S105" t="e">
        <f t="shared" si="27"/>
        <v>#N/A</v>
      </c>
      <c r="T105" t="e">
        <f t="shared" si="28"/>
        <v>#N/A</v>
      </c>
      <c r="U105" t="e">
        <f t="shared" si="29"/>
        <v>#N/A</v>
      </c>
      <c r="V105" t="e">
        <f t="shared" si="30"/>
        <v>#N/A</v>
      </c>
      <c r="W105" t="e">
        <f t="shared" si="31"/>
        <v>#N/A</v>
      </c>
    </row>
    <row r="106" spans="1:23" x14ac:dyDescent="0.25">
      <c r="A106" t="s">
        <v>237</v>
      </c>
      <c r="B106" t="s">
        <v>331</v>
      </c>
      <c r="C106" t="s">
        <v>329</v>
      </c>
      <c r="D106" t="s">
        <v>236</v>
      </c>
      <c r="E106" t="s">
        <v>353</v>
      </c>
      <c r="F106" t="s">
        <v>455</v>
      </c>
      <c r="G106" t="str">
        <f t="shared" ref="G106:G108" si="35">IF(ISNA(MATCH("*"&amp;E106&amp;"*",SurveyItemStep3,0)),"Please verify Question Item (to the left) with the question items in Step 3, row 14.","OK")</f>
        <v>Please verify Question Item (to the left) with the question items in Step 3, row 14.</v>
      </c>
      <c r="H106" t="e">
        <f t="shared" ref="H106:H108" si="36">IF(COUNTIFS(INDEX(SurveyData,,MATCH("*"&amp;$E106&amp;"*",SurveyItemStep3,0)),"&lt;&gt;")-SUM($I106:$O106)=0,"OK","Please check your response options used in Step 3.")</f>
        <v>#N/A</v>
      </c>
      <c r="I106" t="e">
        <f t="shared" ref="I106:N110" si="37">COUNTIFS(INDEX(SurveyData,,MATCH("*"&amp;$E106&amp;"*",SurveyItemStep3,0)),VLOOKUP($B106&amp;$C106&amp;I$15,ResponseOption,2,FALSE))</f>
        <v>#N/A</v>
      </c>
      <c r="J106" t="e">
        <f t="shared" si="37"/>
        <v>#N/A</v>
      </c>
      <c r="K106" t="e">
        <f t="shared" si="37"/>
        <v>#N/A</v>
      </c>
      <c r="L106" t="e">
        <f t="shared" si="37"/>
        <v>#N/A</v>
      </c>
      <c r="M106" t="e">
        <f t="shared" si="37"/>
        <v>#N/A</v>
      </c>
      <c r="N106" t="e">
        <f t="shared" si="37"/>
        <v>#N/A</v>
      </c>
      <c r="O106" t="e">
        <f t="shared" ref="O106:O108" si="38">COUNTIFS(INDEX(SurveyData,,MATCH("*"&amp;$E106&amp;"*",SurveyItemStep3,0)),O$15)</f>
        <v>#N/A</v>
      </c>
      <c r="P106" t="e">
        <f t="shared" si="24"/>
        <v>#N/A</v>
      </c>
      <c r="Q106" t="e">
        <f t="shared" si="25"/>
        <v>#N/A</v>
      </c>
      <c r="R106" t="e">
        <f t="shared" si="26"/>
        <v>#N/A</v>
      </c>
      <c r="S106" t="e">
        <f t="shared" si="27"/>
        <v>#N/A</v>
      </c>
      <c r="T106" t="e">
        <f t="shared" si="28"/>
        <v>#N/A</v>
      </c>
      <c r="U106" t="e">
        <f t="shared" si="29"/>
        <v>#N/A</v>
      </c>
      <c r="V106" t="e">
        <f t="shared" si="30"/>
        <v>#N/A</v>
      </c>
      <c r="W106" t="e">
        <f t="shared" si="31"/>
        <v>#N/A</v>
      </c>
    </row>
    <row r="107" spans="1:23" x14ac:dyDescent="0.25">
      <c r="A107" t="s">
        <v>238</v>
      </c>
      <c r="B107" t="s">
        <v>331</v>
      </c>
      <c r="C107" t="s">
        <v>329</v>
      </c>
      <c r="D107" t="s">
        <v>236</v>
      </c>
      <c r="E107" t="s">
        <v>354</v>
      </c>
      <c r="F107" t="s">
        <v>455</v>
      </c>
      <c r="G107" t="str">
        <f t="shared" si="35"/>
        <v>Please verify Question Item (to the left) with the question items in Step 3, row 14.</v>
      </c>
      <c r="H107" t="e">
        <f t="shared" si="36"/>
        <v>#N/A</v>
      </c>
      <c r="I107" t="e">
        <f t="shared" si="37"/>
        <v>#N/A</v>
      </c>
      <c r="J107" t="e">
        <f t="shared" si="37"/>
        <v>#N/A</v>
      </c>
      <c r="K107" t="e">
        <f t="shared" si="37"/>
        <v>#N/A</v>
      </c>
      <c r="L107" t="e">
        <f t="shared" si="37"/>
        <v>#N/A</v>
      </c>
      <c r="M107" t="e">
        <f t="shared" si="37"/>
        <v>#N/A</v>
      </c>
      <c r="N107" t="e">
        <f t="shared" si="37"/>
        <v>#N/A</v>
      </c>
      <c r="O107" t="e">
        <f t="shared" si="38"/>
        <v>#N/A</v>
      </c>
      <c r="P107" t="e">
        <f t="shared" si="24"/>
        <v>#N/A</v>
      </c>
      <c r="Q107" t="e">
        <f t="shared" si="25"/>
        <v>#N/A</v>
      </c>
      <c r="R107" t="e">
        <f t="shared" si="26"/>
        <v>#N/A</v>
      </c>
      <c r="S107" t="e">
        <f t="shared" si="27"/>
        <v>#N/A</v>
      </c>
      <c r="T107" t="e">
        <f t="shared" si="28"/>
        <v>#N/A</v>
      </c>
      <c r="U107" t="e">
        <f t="shared" si="29"/>
        <v>#N/A</v>
      </c>
      <c r="V107" t="e">
        <f t="shared" si="30"/>
        <v>#N/A</v>
      </c>
      <c r="W107" t="e">
        <f t="shared" si="31"/>
        <v>#N/A</v>
      </c>
    </row>
    <row r="108" spans="1:23" x14ac:dyDescent="0.25">
      <c r="A108" t="s">
        <v>239</v>
      </c>
      <c r="B108" t="s">
        <v>331</v>
      </c>
      <c r="C108" t="s">
        <v>329</v>
      </c>
      <c r="D108" t="s">
        <v>236</v>
      </c>
      <c r="E108" t="s">
        <v>355</v>
      </c>
      <c r="F108" t="s">
        <v>455</v>
      </c>
      <c r="G108" t="str">
        <f t="shared" si="35"/>
        <v>Please verify Question Item (to the left) with the question items in Step 3, row 14.</v>
      </c>
      <c r="H108" t="e">
        <f t="shared" si="36"/>
        <v>#N/A</v>
      </c>
      <c r="I108" t="e">
        <f t="shared" si="37"/>
        <v>#N/A</v>
      </c>
      <c r="J108" t="e">
        <f t="shared" si="37"/>
        <v>#N/A</v>
      </c>
      <c r="K108" t="e">
        <f t="shared" si="37"/>
        <v>#N/A</v>
      </c>
      <c r="L108" t="e">
        <f t="shared" si="37"/>
        <v>#N/A</v>
      </c>
      <c r="M108" t="e">
        <f t="shared" si="37"/>
        <v>#N/A</v>
      </c>
      <c r="N108" t="e">
        <f t="shared" si="37"/>
        <v>#N/A</v>
      </c>
      <c r="O108" t="e">
        <f t="shared" si="38"/>
        <v>#N/A</v>
      </c>
      <c r="P108" t="e">
        <f t="shared" si="24"/>
        <v>#N/A</v>
      </c>
      <c r="Q108" t="e">
        <f t="shared" si="25"/>
        <v>#N/A</v>
      </c>
      <c r="R108" t="e">
        <f t="shared" si="26"/>
        <v>#N/A</v>
      </c>
      <c r="S108" t="e">
        <f t="shared" si="27"/>
        <v>#N/A</v>
      </c>
      <c r="T108" t="e">
        <f t="shared" si="28"/>
        <v>#N/A</v>
      </c>
      <c r="U108" t="e">
        <f t="shared" si="29"/>
        <v>#N/A</v>
      </c>
      <c r="V108" t="e">
        <f t="shared" si="30"/>
        <v>#N/A</v>
      </c>
      <c r="W108" t="e">
        <f t="shared" si="31"/>
        <v>#N/A</v>
      </c>
    </row>
    <row r="109" spans="1:23" x14ac:dyDescent="0.25">
      <c r="A109" t="s">
        <v>240</v>
      </c>
      <c r="B109" t="s">
        <v>331</v>
      </c>
      <c r="C109" t="s">
        <v>329</v>
      </c>
      <c r="D109" t="s">
        <v>236</v>
      </c>
      <c r="E109" t="s">
        <v>356</v>
      </c>
      <c r="F109" t="s">
        <v>455</v>
      </c>
      <c r="G109" t="str">
        <f t="shared" ref="G109:G119" si="39">IF(ISNA(MATCH("*"&amp;E109&amp;"*",SurveyItemStep3,0)),"Please verify Question Item (to the left) with the question items in Step 3, row 14.","OK")</f>
        <v>Please verify Question Item (to the left) with the question items in Step 3, row 14.</v>
      </c>
      <c r="H109" t="e">
        <f t="shared" ref="H109:H119" si="40">IF(COUNTIFS(INDEX(SurveyData,,MATCH("*"&amp;$E109&amp;"*",SurveyItemStep3,0)),"&lt;&gt;")-SUM($I109:$O109)=0,"OK","Please check your response options used in Step 3.")</f>
        <v>#N/A</v>
      </c>
      <c r="I109" t="e">
        <f t="shared" si="37"/>
        <v>#N/A</v>
      </c>
      <c r="J109" t="e">
        <f t="shared" si="37"/>
        <v>#N/A</v>
      </c>
      <c r="K109" t="e">
        <f t="shared" si="37"/>
        <v>#N/A</v>
      </c>
      <c r="L109" t="e">
        <f t="shared" si="37"/>
        <v>#N/A</v>
      </c>
      <c r="M109" t="e">
        <f t="shared" si="37"/>
        <v>#N/A</v>
      </c>
      <c r="N109" t="e">
        <f t="shared" si="37"/>
        <v>#N/A</v>
      </c>
      <c r="O109" t="e">
        <f t="shared" ref="O109:O119" si="41">COUNTIFS(INDEX(SurveyData,,MATCH("*"&amp;$E109&amp;"*",SurveyItemStep3,0)),O$15)</f>
        <v>#N/A</v>
      </c>
      <c r="P109" t="e">
        <f t="shared" si="24"/>
        <v>#N/A</v>
      </c>
      <c r="Q109" t="e">
        <f t="shared" si="25"/>
        <v>#N/A</v>
      </c>
      <c r="R109" t="e">
        <f t="shared" si="26"/>
        <v>#N/A</v>
      </c>
      <c r="S109" t="e">
        <f t="shared" si="27"/>
        <v>#N/A</v>
      </c>
      <c r="T109" t="e">
        <f t="shared" si="28"/>
        <v>#N/A</v>
      </c>
      <c r="U109" t="e">
        <f t="shared" si="29"/>
        <v>#N/A</v>
      </c>
      <c r="V109" t="e">
        <f t="shared" si="30"/>
        <v>#N/A</v>
      </c>
      <c r="W109" t="e">
        <f t="shared" si="31"/>
        <v>#N/A</v>
      </c>
    </row>
    <row r="110" spans="1:23" x14ac:dyDescent="0.25">
      <c r="A110" t="s">
        <v>241</v>
      </c>
      <c r="B110" t="s">
        <v>331</v>
      </c>
      <c r="C110" t="s">
        <v>329</v>
      </c>
      <c r="D110" t="s">
        <v>236</v>
      </c>
      <c r="E110" t="s">
        <v>357</v>
      </c>
      <c r="F110" t="s">
        <v>455</v>
      </c>
      <c r="G110" t="str">
        <f t="shared" si="39"/>
        <v>Please verify Question Item (to the left) with the question items in Step 3, row 14.</v>
      </c>
      <c r="H110" t="e">
        <f t="shared" si="40"/>
        <v>#N/A</v>
      </c>
      <c r="I110" t="e">
        <f t="shared" si="37"/>
        <v>#N/A</v>
      </c>
      <c r="J110" t="e">
        <f t="shared" si="37"/>
        <v>#N/A</v>
      </c>
      <c r="K110" t="e">
        <f t="shared" si="37"/>
        <v>#N/A</v>
      </c>
      <c r="L110" t="e">
        <f t="shared" si="37"/>
        <v>#N/A</v>
      </c>
      <c r="M110" t="e">
        <f t="shared" si="37"/>
        <v>#N/A</v>
      </c>
      <c r="N110" t="e">
        <f t="shared" si="37"/>
        <v>#N/A</v>
      </c>
      <c r="O110" t="e">
        <f t="shared" si="41"/>
        <v>#N/A</v>
      </c>
      <c r="P110" t="e">
        <f t="shared" ref="P110:P149" si="42">SUMPRODUCT($I$15:$J$15,$I110:$J110)</f>
        <v>#N/A</v>
      </c>
      <c r="Q110" t="e">
        <f t="shared" ref="Q110:Q149" si="43">SUMPRODUCT($K$15:$L$15,$K110:$L110)</f>
        <v>#N/A</v>
      </c>
      <c r="R110" t="e">
        <f t="shared" ref="R110:R149" si="44">SUMPRODUCT($M$15:$N$15,$M110:$N110)</f>
        <v>#N/A</v>
      </c>
      <c r="S110" t="e">
        <f t="shared" ref="S110:S149" si="45">SUM($I110:$J110)</f>
        <v>#N/A</v>
      </c>
      <c r="T110" t="e">
        <f t="shared" ref="T110:T149" si="46">SUM($K110:$L110)</f>
        <v>#N/A</v>
      </c>
      <c r="U110" t="e">
        <f t="shared" ref="U110:U149" si="47">SUM($M110:$N110)</f>
        <v>#N/A</v>
      </c>
      <c r="V110" t="e">
        <f t="shared" ref="V110:V149" si="48">SUM($I110:$N110)</f>
        <v>#N/A</v>
      </c>
      <c r="W110" t="e">
        <f t="shared" ref="W110:W149" si="49">SUM($I110:$O110)</f>
        <v>#N/A</v>
      </c>
    </row>
    <row r="111" spans="1:23" x14ac:dyDescent="0.25">
      <c r="A111" t="s">
        <v>242</v>
      </c>
      <c r="B111" t="s">
        <v>331</v>
      </c>
      <c r="C111" t="s">
        <v>329</v>
      </c>
      <c r="D111" t="s">
        <v>236</v>
      </c>
      <c r="E111" t="s">
        <v>358</v>
      </c>
      <c r="F111" t="s">
        <v>455</v>
      </c>
      <c r="G111" t="str">
        <f t="shared" si="39"/>
        <v>Please verify Question Item (to the left) with the question items in Step 3, row 14.</v>
      </c>
      <c r="H111" t="e">
        <f t="shared" si="40"/>
        <v>#N/A</v>
      </c>
      <c r="I111" t="e">
        <f t="shared" ref="I111:N119" si="50">COUNTIFS(INDEX(SurveyData,,MATCH("*"&amp;$E111&amp;"*",SurveyItemStep3,0)),VLOOKUP($B111&amp;$C111&amp;I$15,ResponseOption,2,FALSE))</f>
        <v>#N/A</v>
      </c>
      <c r="J111" t="e">
        <f t="shared" si="50"/>
        <v>#N/A</v>
      </c>
      <c r="K111" t="e">
        <f t="shared" si="50"/>
        <v>#N/A</v>
      </c>
      <c r="L111" t="e">
        <f t="shared" si="50"/>
        <v>#N/A</v>
      </c>
      <c r="M111" t="e">
        <f t="shared" si="50"/>
        <v>#N/A</v>
      </c>
      <c r="N111" t="e">
        <f t="shared" si="50"/>
        <v>#N/A</v>
      </c>
      <c r="O111" t="e">
        <f t="shared" si="41"/>
        <v>#N/A</v>
      </c>
      <c r="P111" t="e">
        <f t="shared" si="42"/>
        <v>#N/A</v>
      </c>
      <c r="Q111" t="e">
        <f t="shared" si="43"/>
        <v>#N/A</v>
      </c>
      <c r="R111" t="e">
        <f t="shared" si="44"/>
        <v>#N/A</v>
      </c>
      <c r="S111" t="e">
        <f t="shared" si="45"/>
        <v>#N/A</v>
      </c>
      <c r="T111" t="e">
        <f t="shared" si="46"/>
        <v>#N/A</v>
      </c>
      <c r="U111" t="e">
        <f t="shared" si="47"/>
        <v>#N/A</v>
      </c>
      <c r="V111" t="e">
        <f t="shared" si="48"/>
        <v>#N/A</v>
      </c>
      <c r="W111" t="e">
        <f t="shared" si="49"/>
        <v>#N/A</v>
      </c>
    </row>
    <row r="112" spans="1:23" x14ac:dyDescent="0.25">
      <c r="A112" t="s">
        <v>243</v>
      </c>
      <c r="B112" t="s">
        <v>331</v>
      </c>
      <c r="C112" t="s">
        <v>329</v>
      </c>
      <c r="D112" t="s">
        <v>236</v>
      </c>
      <c r="E112" t="s">
        <v>359</v>
      </c>
      <c r="F112" t="s">
        <v>455</v>
      </c>
      <c r="G112" t="str">
        <f t="shared" si="39"/>
        <v>Please verify Question Item (to the left) with the question items in Step 3, row 14.</v>
      </c>
      <c r="H112" t="e">
        <f t="shared" si="40"/>
        <v>#N/A</v>
      </c>
      <c r="I112" t="e">
        <f t="shared" si="50"/>
        <v>#N/A</v>
      </c>
      <c r="J112" t="e">
        <f t="shared" si="50"/>
        <v>#N/A</v>
      </c>
      <c r="K112" t="e">
        <f t="shared" si="50"/>
        <v>#N/A</v>
      </c>
      <c r="L112" t="e">
        <f t="shared" si="50"/>
        <v>#N/A</v>
      </c>
      <c r="M112" t="e">
        <f t="shared" si="50"/>
        <v>#N/A</v>
      </c>
      <c r="N112" t="e">
        <f t="shared" si="50"/>
        <v>#N/A</v>
      </c>
      <c r="O112" t="e">
        <f t="shared" si="41"/>
        <v>#N/A</v>
      </c>
      <c r="P112" t="e">
        <f t="shared" si="42"/>
        <v>#N/A</v>
      </c>
      <c r="Q112" t="e">
        <f t="shared" si="43"/>
        <v>#N/A</v>
      </c>
      <c r="R112" t="e">
        <f t="shared" si="44"/>
        <v>#N/A</v>
      </c>
      <c r="S112" t="e">
        <f t="shared" si="45"/>
        <v>#N/A</v>
      </c>
      <c r="T112" t="e">
        <f t="shared" si="46"/>
        <v>#N/A</v>
      </c>
      <c r="U112" t="e">
        <f t="shared" si="47"/>
        <v>#N/A</v>
      </c>
      <c r="V112" t="e">
        <f t="shared" si="48"/>
        <v>#N/A</v>
      </c>
      <c r="W112" t="e">
        <f t="shared" si="49"/>
        <v>#N/A</v>
      </c>
    </row>
    <row r="113" spans="1:23" x14ac:dyDescent="0.25">
      <c r="A113" t="s">
        <v>245</v>
      </c>
      <c r="B113" t="s">
        <v>331</v>
      </c>
      <c r="C113" t="s">
        <v>328</v>
      </c>
      <c r="D113" t="s">
        <v>244</v>
      </c>
      <c r="E113" t="s">
        <v>246</v>
      </c>
      <c r="F113" t="s">
        <v>455</v>
      </c>
      <c r="G113" t="str">
        <f t="shared" si="39"/>
        <v>Please verify Question Item (to the left) with the question items in Step 3, row 14.</v>
      </c>
      <c r="H113" t="e">
        <f t="shared" si="40"/>
        <v>#N/A</v>
      </c>
      <c r="I113" t="e">
        <f t="shared" si="50"/>
        <v>#N/A</v>
      </c>
      <c r="J113" t="e">
        <f t="shared" si="50"/>
        <v>#N/A</v>
      </c>
      <c r="K113" t="e">
        <f t="shared" si="50"/>
        <v>#N/A</v>
      </c>
      <c r="L113" t="e">
        <f t="shared" si="50"/>
        <v>#N/A</v>
      </c>
      <c r="M113" t="e">
        <f t="shared" si="50"/>
        <v>#N/A</v>
      </c>
      <c r="N113" t="e">
        <f t="shared" si="50"/>
        <v>#N/A</v>
      </c>
      <c r="O113" t="e">
        <f t="shared" si="41"/>
        <v>#N/A</v>
      </c>
      <c r="P113" t="e">
        <f t="shared" si="42"/>
        <v>#N/A</v>
      </c>
      <c r="Q113" t="e">
        <f t="shared" si="43"/>
        <v>#N/A</v>
      </c>
      <c r="R113" t="e">
        <f t="shared" si="44"/>
        <v>#N/A</v>
      </c>
      <c r="S113" t="e">
        <f t="shared" si="45"/>
        <v>#N/A</v>
      </c>
      <c r="T113" t="e">
        <f t="shared" si="46"/>
        <v>#N/A</v>
      </c>
      <c r="U113" t="e">
        <f t="shared" si="47"/>
        <v>#N/A</v>
      </c>
      <c r="V113" t="e">
        <f t="shared" si="48"/>
        <v>#N/A</v>
      </c>
      <c r="W113" t="e">
        <f t="shared" si="49"/>
        <v>#N/A</v>
      </c>
    </row>
    <row r="114" spans="1:23" x14ac:dyDescent="0.25">
      <c r="A114" t="s">
        <v>247</v>
      </c>
      <c r="B114" t="s">
        <v>331</v>
      </c>
      <c r="C114" t="s">
        <v>328</v>
      </c>
      <c r="D114" t="s">
        <v>244</v>
      </c>
      <c r="E114" t="s">
        <v>248</v>
      </c>
      <c r="F114" t="s">
        <v>455</v>
      </c>
      <c r="G114" t="str">
        <f t="shared" si="39"/>
        <v>Please verify Question Item (to the left) with the question items in Step 3, row 14.</v>
      </c>
      <c r="H114" t="e">
        <f t="shared" si="40"/>
        <v>#N/A</v>
      </c>
      <c r="I114" t="e">
        <f t="shared" si="50"/>
        <v>#N/A</v>
      </c>
      <c r="J114" t="e">
        <f t="shared" si="50"/>
        <v>#N/A</v>
      </c>
      <c r="K114" t="e">
        <f t="shared" si="50"/>
        <v>#N/A</v>
      </c>
      <c r="L114" t="e">
        <f t="shared" si="50"/>
        <v>#N/A</v>
      </c>
      <c r="M114" t="e">
        <f t="shared" si="50"/>
        <v>#N/A</v>
      </c>
      <c r="N114" t="e">
        <f t="shared" si="50"/>
        <v>#N/A</v>
      </c>
      <c r="O114" t="e">
        <f t="shared" si="41"/>
        <v>#N/A</v>
      </c>
      <c r="P114" t="e">
        <f t="shared" si="42"/>
        <v>#N/A</v>
      </c>
      <c r="Q114" t="e">
        <f t="shared" si="43"/>
        <v>#N/A</v>
      </c>
      <c r="R114" t="e">
        <f t="shared" si="44"/>
        <v>#N/A</v>
      </c>
      <c r="S114" t="e">
        <f t="shared" si="45"/>
        <v>#N/A</v>
      </c>
      <c r="T114" t="e">
        <f t="shared" si="46"/>
        <v>#N/A</v>
      </c>
      <c r="U114" t="e">
        <f t="shared" si="47"/>
        <v>#N/A</v>
      </c>
      <c r="V114" t="e">
        <f t="shared" si="48"/>
        <v>#N/A</v>
      </c>
      <c r="W114" t="e">
        <f t="shared" si="49"/>
        <v>#N/A</v>
      </c>
    </row>
    <row r="115" spans="1:23" x14ac:dyDescent="0.25">
      <c r="A115" t="s">
        <v>249</v>
      </c>
      <c r="B115" t="s">
        <v>331</v>
      </c>
      <c r="C115" t="s">
        <v>328</v>
      </c>
      <c r="D115" t="s">
        <v>244</v>
      </c>
      <c r="E115" t="s">
        <v>250</v>
      </c>
      <c r="F115" t="s">
        <v>455</v>
      </c>
      <c r="G115" t="str">
        <f t="shared" si="39"/>
        <v>Please verify Question Item (to the left) with the question items in Step 3, row 14.</v>
      </c>
      <c r="H115" t="e">
        <f t="shared" si="40"/>
        <v>#N/A</v>
      </c>
      <c r="I115" t="e">
        <f t="shared" si="50"/>
        <v>#N/A</v>
      </c>
      <c r="J115" t="e">
        <f t="shared" si="50"/>
        <v>#N/A</v>
      </c>
      <c r="K115" t="e">
        <f t="shared" si="50"/>
        <v>#N/A</v>
      </c>
      <c r="L115" t="e">
        <f t="shared" si="50"/>
        <v>#N/A</v>
      </c>
      <c r="M115" t="e">
        <f t="shared" si="50"/>
        <v>#N/A</v>
      </c>
      <c r="N115" t="e">
        <f t="shared" si="50"/>
        <v>#N/A</v>
      </c>
      <c r="O115" t="e">
        <f t="shared" si="41"/>
        <v>#N/A</v>
      </c>
      <c r="P115" t="e">
        <f t="shared" si="42"/>
        <v>#N/A</v>
      </c>
      <c r="Q115" t="e">
        <f t="shared" si="43"/>
        <v>#N/A</v>
      </c>
      <c r="R115" t="e">
        <f t="shared" si="44"/>
        <v>#N/A</v>
      </c>
      <c r="S115" t="e">
        <f t="shared" si="45"/>
        <v>#N/A</v>
      </c>
      <c r="T115" t="e">
        <f t="shared" si="46"/>
        <v>#N/A</v>
      </c>
      <c r="U115" t="e">
        <f t="shared" si="47"/>
        <v>#N/A</v>
      </c>
      <c r="V115" t="e">
        <f t="shared" si="48"/>
        <v>#N/A</v>
      </c>
      <c r="W115" t="e">
        <f t="shared" si="49"/>
        <v>#N/A</v>
      </c>
    </row>
    <row r="116" spans="1:23" x14ac:dyDescent="0.25">
      <c r="A116" t="s">
        <v>251</v>
      </c>
      <c r="B116" t="s">
        <v>331</v>
      </c>
      <c r="C116" t="s">
        <v>328</v>
      </c>
      <c r="D116" t="s">
        <v>244</v>
      </c>
      <c r="E116" t="s">
        <v>252</v>
      </c>
      <c r="F116" t="s">
        <v>455</v>
      </c>
      <c r="G116" t="str">
        <f t="shared" si="39"/>
        <v>Please verify Question Item (to the left) with the question items in Step 3, row 14.</v>
      </c>
      <c r="H116" t="e">
        <f t="shared" si="40"/>
        <v>#N/A</v>
      </c>
      <c r="I116" t="e">
        <f t="shared" si="50"/>
        <v>#N/A</v>
      </c>
      <c r="J116" t="e">
        <f t="shared" si="50"/>
        <v>#N/A</v>
      </c>
      <c r="K116" t="e">
        <f t="shared" si="50"/>
        <v>#N/A</v>
      </c>
      <c r="L116" t="e">
        <f t="shared" si="50"/>
        <v>#N/A</v>
      </c>
      <c r="M116" t="e">
        <f t="shared" si="50"/>
        <v>#N/A</v>
      </c>
      <c r="N116" t="e">
        <f t="shared" si="50"/>
        <v>#N/A</v>
      </c>
      <c r="O116" t="e">
        <f t="shared" si="41"/>
        <v>#N/A</v>
      </c>
      <c r="P116" t="e">
        <f t="shared" si="42"/>
        <v>#N/A</v>
      </c>
      <c r="Q116" t="e">
        <f t="shared" si="43"/>
        <v>#N/A</v>
      </c>
      <c r="R116" t="e">
        <f t="shared" si="44"/>
        <v>#N/A</v>
      </c>
      <c r="S116" t="e">
        <f t="shared" si="45"/>
        <v>#N/A</v>
      </c>
      <c r="T116" t="e">
        <f t="shared" si="46"/>
        <v>#N/A</v>
      </c>
      <c r="U116" t="e">
        <f t="shared" si="47"/>
        <v>#N/A</v>
      </c>
      <c r="V116" t="e">
        <f t="shared" si="48"/>
        <v>#N/A</v>
      </c>
      <c r="W116" t="e">
        <f t="shared" si="49"/>
        <v>#N/A</v>
      </c>
    </row>
    <row r="117" spans="1:23" x14ac:dyDescent="0.25">
      <c r="A117" t="s">
        <v>253</v>
      </c>
      <c r="B117" t="s">
        <v>331</v>
      </c>
      <c r="C117" t="s">
        <v>328</v>
      </c>
      <c r="D117" t="s">
        <v>244</v>
      </c>
      <c r="E117" t="s">
        <v>254</v>
      </c>
      <c r="F117" t="s">
        <v>455</v>
      </c>
      <c r="G117" t="str">
        <f t="shared" si="39"/>
        <v>Please verify Question Item (to the left) with the question items in Step 3, row 14.</v>
      </c>
      <c r="H117" t="e">
        <f t="shared" si="40"/>
        <v>#N/A</v>
      </c>
      <c r="I117" t="e">
        <f t="shared" si="50"/>
        <v>#N/A</v>
      </c>
      <c r="J117" t="e">
        <f t="shared" si="50"/>
        <v>#N/A</v>
      </c>
      <c r="K117" t="e">
        <f t="shared" si="50"/>
        <v>#N/A</v>
      </c>
      <c r="L117" t="e">
        <f t="shared" si="50"/>
        <v>#N/A</v>
      </c>
      <c r="M117" t="e">
        <f t="shared" si="50"/>
        <v>#N/A</v>
      </c>
      <c r="N117" t="e">
        <f t="shared" si="50"/>
        <v>#N/A</v>
      </c>
      <c r="O117" t="e">
        <f t="shared" si="41"/>
        <v>#N/A</v>
      </c>
      <c r="P117" t="e">
        <f t="shared" si="42"/>
        <v>#N/A</v>
      </c>
      <c r="Q117" t="e">
        <f t="shared" si="43"/>
        <v>#N/A</v>
      </c>
      <c r="R117" t="e">
        <f t="shared" si="44"/>
        <v>#N/A</v>
      </c>
      <c r="S117" t="e">
        <f t="shared" si="45"/>
        <v>#N/A</v>
      </c>
      <c r="T117" t="e">
        <f t="shared" si="46"/>
        <v>#N/A</v>
      </c>
      <c r="U117" t="e">
        <f t="shared" si="47"/>
        <v>#N/A</v>
      </c>
      <c r="V117" t="e">
        <f t="shared" si="48"/>
        <v>#N/A</v>
      </c>
      <c r="W117" t="e">
        <f t="shared" si="49"/>
        <v>#N/A</v>
      </c>
    </row>
    <row r="118" spans="1:23" x14ac:dyDescent="0.25">
      <c r="A118" t="s">
        <v>256</v>
      </c>
      <c r="B118" t="s">
        <v>331</v>
      </c>
      <c r="C118" t="s">
        <v>329</v>
      </c>
      <c r="D118" t="s">
        <v>255</v>
      </c>
      <c r="E118" t="s">
        <v>360</v>
      </c>
      <c r="F118" t="s">
        <v>455</v>
      </c>
      <c r="G118" t="str">
        <f t="shared" si="39"/>
        <v>Please verify Question Item (to the left) with the question items in Step 3, row 14.</v>
      </c>
      <c r="H118" t="e">
        <f t="shared" si="40"/>
        <v>#N/A</v>
      </c>
      <c r="I118" t="e">
        <f t="shared" si="50"/>
        <v>#N/A</v>
      </c>
      <c r="J118" t="e">
        <f t="shared" si="50"/>
        <v>#N/A</v>
      </c>
      <c r="K118" t="e">
        <f t="shared" si="50"/>
        <v>#N/A</v>
      </c>
      <c r="L118" t="e">
        <f t="shared" si="50"/>
        <v>#N/A</v>
      </c>
      <c r="M118" t="e">
        <f t="shared" si="50"/>
        <v>#N/A</v>
      </c>
      <c r="N118" t="e">
        <f t="shared" si="50"/>
        <v>#N/A</v>
      </c>
      <c r="O118" t="e">
        <f t="shared" si="41"/>
        <v>#N/A</v>
      </c>
      <c r="P118" t="e">
        <f t="shared" si="42"/>
        <v>#N/A</v>
      </c>
      <c r="Q118" t="e">
        <f t="shared" si="43"/>
        <v>#N/A</v>
      </c>
      <c r="R118" t="e">
        <f t="shared" si="44"/>
        <v>#N/A</v>
      </c>
      <c r="S118" t="e">
        <f t="shared" si="45"/>
        <v>#N/A</v>
      </c>
      <c r="T118" t="e">
        <f t="shared" si="46"/>
        <v>#N/A</v>
      </c>
      <c r="U118" t="e">
        <f t="shared" si="47"/>
        <v>#N/A</v>
      </c>
      <c r="V118" t="e">
        <f t="shared" si="48"/>
        <v>#N/A</v>
      </c>
      <c r="W118" t="e">
        <f t="shared" si="49"/>
        <v>#N/A</v>
      </c>
    </row>
    <row r="119" spans="1:23" x14ac:dyDescent="0.25">
      <c r="A119" t="s">
        <v>257</v>
      </c>
      <c r="B119" t="s">
        <v>331</v>
      </c>
      <c r="C119" t="s">
        <v>329</v>
      </c>
      <c r="D119" t="s">
        <v>255</v>
      </c>
      <c r="E119" t="s">
        <v>361</v>
      </c>
      <c r="F119" t="s">
        <v>455</v>
      </c>
      <c r="G119" t="str">
        <f t="shared" si="39"/>
        <v>Please verify Question Item (to the left) with the question items in Step 3, row 14.</v>
      </c>
      <c r="H119" t="e">
        <f t="shared" si="40"/>
        <v>#N/A</v>
      </c>
      <c r="I119" t="e">
        <f t="shared" si="50"/>
        <v>#N/A</v>
      </c>
      <c r="J119" t="e">
        <f t="shared" si="50"/>
        <v>#N/A</v>
      </c>
      <c r="K119" t="e">
        <f t="shared" si="50"/>
        <v>#N/A</v>
      </c>
      <c r="L119" t="e">
        <f t="shared" si="50"/>
        <v>#N/A</v>
      </c>
      <c r="M119" t="e">
        <f t="shared" si="50"/>
        <v>#N/A</v>
      </c>
      <c r="N119" t="e">
        <f t="shared" si="50"/>
        <v>#N/A</v>
      </c>
      <c r="O119" t="e">
        <f t="shared" si="41"/>
        <v>#N/A</v>
      </c>
      <c r="P119" t="e">
        <f t="shared" si="42"/>
        <v>#N/A</v>
      </c>
      <c r="Q119" t="e">
        <f t="shared" si="43"/>
        <v>#N/A</v>
      </c>
      <c r="R119" t="e">
        <f t="shared" si="44"/>
        <v>#N/A</v>
      </c>
      <c r="S119" t="e">
        <f t="shared" si="45"/>
        <v>#N/A</v>
      </c>
      <c r="T119" t="e">
        <f t="shared" si="46"/>
        <v>#N/A</v>
      </c>
      <c r="U119" t="e">
        <f t="shared" si="47"/>
        <v>#N/A</v>
      </c>
      <c r="V119" t="e">
        <f t="shared" si="48"/>
        <v>#N/A</v>
      </c>
      <c r="W119" t="e">
        <f t="shared" si="49"/>
        <v>#N/A</v>
      </c>
    </row>
    <row r="120" spans="1:23" x14ac:dyDescent="0.25">
      <c r="A120" t="s">
        <v>295</v>
      </c>
      <c r="B120" t="s">
        <v>398</v>
      </c>
      <c r="C120" t="s">
        <v>329</v>
      </c>
      <c r="D120" t="s">
        <v>276</v>
      </c>
      <c r="E120" t="s">
        <v>370</v>
      </c>
      <c r="F120" t="s">
        <v>455</v>
      </c>
      <c r="G120" t="str">
        <f t="shared" ref="G120:G181" si="51">IF(ISNA(MATCH("*"&amp;E120&amp;"*",SurveyItemStep3,0)),"Please verify Question Item (to the left) with the question items in Step 3, row 14.","OK")</f>
        <v>Please verify Question Item (to the left) with the question items in Step 3, row 14.</v>
      </c>
      <c r="H120" t="e">
        <f t="shared" ref="H120:H181" si="52">IF(COUNTIFS(INDEX(SurveyData,,MATCH("*"&amp;$E120&amp;"*",SurveyItemStep3,0)),"&lt;&gt;")-SUM($I120:$O120)=0,"OK","Please check your response options used in Step 3.")</f>
        <v>#N/A</v>
      </c>
      <c r="I120" t="e">
        <f t="shared" ref="I120:N127" si="53">COUNTIFS(INDEX(SurveyData,,MATCH("*"&amp;$E120&amp;"*",SurveyItemStep3,0)),VLOOKUP($B120&amp;$C120&amp;I$15,ResponseOption,2,FALSE))</f>
        <v>#N/A</v>
      </c>
      <c r="J120" t="e">
        <f t="shared" si="53"/>
        <v>#N/A</v>
      </c>
      <c r="K120" t="e">
        <f t="shared" si="53"/>
        <v>#N/A</v>
      </c>
      <c r="L120" t="e">
        <f t="shared" si="53"/>
        <v>#N/A</v>
      </c>
      <c r="M120" t="e">
        <f t="shared" si="53"/>
        <v>#N/A</v>
      </c>
      <c r="N120" t="e">
        <f t="shared" si="53"/>
        <v>#N/A</v>
      </c>
      <c r="O120" t="e">
        <f t="shared" ref="O120:O181" si="54">COUNTIFS(INDEX(SurveyData,,MATCH("*"&amp;$E120&amp;"*",SurveyItemStep3,0)),O$15)</f>
        <v>#N/A</v>
      </c>
      <c r="P120" t="e">
        <f t="shared" si="42"/>
        <v>#N/A</v>
      </c>
      <c r="Q120" t="e">
        <f t="shared" si="43"/>
        <v>#N/A</v>
      </c>
      <c r="R120" t="e">
        <f t="shared" si="44"/>
        <v>#N/A</v>
      </c>
      <c r="S120" t="e">
        <f t="shared" si="45"/>
        <v>#N/A</v>
      </c>
      <c r="T120" t="e">
        <f t="shared" si="46"/>
        <v>#N/A</v>
      </c>
      <c r="U120" t="e">
        <f t="shared" si="47"/>
        <v>#N/A</v>
      </c>
      <c r="V120" t="e">
        <f t="shared" si="48"/>
        <v>#N/A</v>
      </c>
      <c r="W120" t="e">
        <f t="shared" si="49"/>
        <v>#N/A</v>
      </c>
    </row>
    <row r="121" spans="1:23" x14ac:dyDescent="0.25">
      <c r="A121" t="s">
        <v>296</v>
      </c>
      <c r="B121" t="s">
        <v>398</v>
      </c>
      <c r="C121" t="s">
        <v>329</v>
      </c>
      <c r="D121" t="s">
        <v>276</v>
      </c>
      <c r="E121" t="s">
        <v>371</v>
      </c>
      <c r="F121" t="s">
        <v>455</v>
      </c>
      <c r="G121" t="str">
        <f t="shared" si="51"/>
        <v>Please verify Question Item (to the left) with the question items in Step 3, row 14.</v>
      </c>
      <c r="H121" t="e">
        <f t="shared" si="52"/>
        <v>#N/A</v>
      </c>
      <c r="I121" t="e">
        <f t="shared" si="53"/>
        <v>#N/A</v>
      </c>
      <c r="J121" t="e">
        <f t="shared" si="53"/>
        <v>#N/A</v>
      </c>
      <c r="K121" t="e">
        <f t="shared" si="53"/>
        <v>#N/A</v>
      </c>
      <c r="L121" t="e">
        <f t="shared" si="53"/>
        <v>#N/A</v>
      </c>
      <c r="M121" t="e">
        <f t="shared" si="53"/>
        <v>#N/A</v>
      </c>
      <c r="N121" t="e">
        <f t="shared" si="53"/>
        <v>#N/A</v>
      </c>
      <c r="O121" t="e">
        <f t="shared" si="54"/>
        <v>#N/A</v>
      </c>
      <c r="P121" t="e">
        <f t="shared" si="42"/>
        <v>#N/A</v>
      </c>
      <c r="Q121" t="e">
        <f t="shared" si="43"/>
        <v>#N/A</v>
      </c>
      <c r="R121" t="e">
        <f t="shared" si="44"/>
        <v>#N/A</v>
      </c>
      <c r="S121" t="e">
        <f t="shared" si="45"/>
        <v>#N/A</v>
      </c>
      <c r="T121" t="e">
        <f t="shared" si="46"/>
        <v>#N/A</v>
      </c>
      <c r="U121" t="e">
        <f t="shared" si="47"/>
        <v>#N/A</v>
      </c>
      <c r="V121" t="e">
        <f t="shared" si="48"/>
        <v>#N/A</v>
      </c>
      <c r="W121" t="e">
        <f t="shared" si="49"/>
        <v>#N/A</v>
      </c>
    </row>
    <row r="122" spans="1:23" x14ac:dyDescent="0.25">
      <c r="A122" t="s">
        <v>297</v>
      </c>
      <c r="B122" t="s">
        <v>398</v>
      </c>
      <c r="C122" t="s">
        <v>329</v>
      </c>
      <c r="D122" t="s">
        <v>276</v>
      </c>
      <c r="E122" t="s">
        <v>372</v>
      </c>
      <c r="F122" t="s">
        <v>455</v>
      </c>
      <c r="G122" t="str">
        <f t="shared" si="51"/>
        <v>Please verify Question Item (to the left) with the question items in Step 3, row 14.</v>
      </c>
      <c r="H122" t="e">
        <f t="shared" si="52"/>
        <v>#N/A</v>
      </c>
      <c r="I122" t="e">
        <f t="shared" si="53"/>
        <v>#N/A</v>
      </c>
      <c r="J122" t="e">
        <f t="shared" si="53"/>
        <v>#N/A</v>
      </c>
      <c r="K122" t="e">
        <f t="shared" si="53"/>
        <v>#N/A</v>
      </c>
      <c r="L122" t="e">
        <f t="shared" si="53"/>
        <v>#N/A</v>
      </c>
      <c r="M122" t="e">
        <f t="shared" si="53"/>
        <v>#N/A</v>
      </c>
      <c r="N122" t="e">
        <f t="shared" si="53"/>
        <v>#N/A</v>
      </c>
      <c r="O122" t="e">
        <f t="shared" si="54"/>
        <v>#N/A</v>
      </c>
      <c r="P122" t="e">
        <f t="shared" si="42"/>
        <v>#N/A</v>
      </c>
      <c r="Q122" t="e">
        <f t="shared" si="43"/>
        <v>#N/A</v>
      </c>
      <c r="R122" t="e">
        <f t="shared" si="44"/>
        <v>#N/A</v>
      </c>
      <c r="S122" t="e">
        <f t="shared" si="45"/>
        <v>#N/A</v>
      </c>
      <c r="T122" t="e">
        <f t="shared" si="46"/>
        <v>#N/A</v>
      </c>
      <c r="U122" t="e">
        <f t="shared" si="47"/>
        <v>#N/A</v>
      </c>
      <c r="V122" t="e">
        <f t="shared" si="48"/>
        <v>#N/A</v>
      </c>
      <c r="W122" t="e">
        <f t="shared" si="49"/>
        <v>#N/A</v>
      </c>
    </row>
    <row r="123" spans="1:23" x14ac:dyDescent="0.25">
      <c r="A123" t="s">
        <v>298</v>
      </c>
      <c r="B123" t="s">
        <v>398</v>
      </c>
      <c r="C123" t="s">
        <v>329</v>
      </c>
      <c r="D123" t="s">
        <v>276</v>
      </c>
      <c r="E123" t="s">
        <v>373</v>
      </c>
      <c r="F123" t="s">
        <v>455</v>
      </c>
      <c r="G123" t="str">
        <f t="shared" si="51"/>
        <v>Please verify Question Item (to the left) with the question items in Step 3, row 14.</v>
      </c>
      <c r="H123" t="e">
        <f t="shared" si="52"/>
        <v>#N/A</v>
      </c>
      <c r="I123" t="e">
        <f t="shared" si="53"/>
        <v>#N/A</v>
      </c>
      <c r="J123" t="e">
        <f t="shared" si="53"/>
        <v>#N/A</v>
      </c>
      <c r="K123" t="e">
        <f t="shared" si="53"/>
        <v>#N/A</v>
      </c>
      <c r="L123" t="e">
        <f t="shared" si="53"/>
        <v>#N/A</v>
      </c>
      <c r="M123" t="e">
        <f t="shared" si="53"/>
        <v>#N/A</v>
      </c>
      <c r="N123" t="e">
        <f t="shared" si="53"/>
        <v>#N/A</v>
      </c>
      <c r="O123" t="e">
        <f t="shared" si="54"/>
        <v>#N/A</v>
      </c>
      <c r="P123" t="e">
        <f t="shared" si="42"/>
        <v>#N/A</v>
      </c>
      <c r="Q123" t="e">
        <f t="shared" si="43"/>
        <v>#N/A</v>
      </c>
      <c r="R123" t="e">
        <f t="shared" si="44"/>
        <v>#N/A</v>
      </c>
      <c r="S123" t="e">
        <f t="shared" si="45"/>
        <v>#N/A</v>
      </c>
      <c r="T123" t="e">
        <f t="shared" si="46"/>
        <v>#N/A</v>
      </c>
      <c r="U123" t="e">
        <f t="shared" si="47"/>
        <v>#N/A</v>
      </c>
      <c r="V123" t="e">
        <f t="shared" si="48"/>
        <v>#N/A</v>
      </c>
      <c r="W123" t="e">
        <f t="shared" si="49"/>
        <v>#N/A</v>
      </c>
    </row>
    <row r="124" spans="1:23" x14ac:dyDescent="0.25">
      <c r="A124" t="s">
        <v>299</v>
      </c>
      <c r="B124" t="s">
        <v>398</v>
      </c>
      <c r="C124" t="s">
        <v>329</v>
      </c>
      <c r="D124" t="s">
        <v>276</v>
      </c>
      <c r="E124" t="s">
        <v>374</v>
      </c>
      <c r="F124" t="s">
        <v>455</v>
      </c>
      <c r="G124" t="str">
        <f t="shared" si="51"/>
        <v>Please verify Question Item (to the left) with the question items in Step 3, row 14.</v>
      </c>
      <c r="H124" t="e">
        <f t="shared" si="52"/>
        <v>#N/A</v>
      </c>
      <c r="I124" t="e">
        <f t="shared" si="53"/>
        <v>#N/A</v>
      </c>
      <c r="J124" t="e">
        <f t="shared" si="53"/>
        <v>#N/A</v>
      </c>
      <c r="K124" t="e">
        <f t="shared" si="53"/>
        <v>#N/A</v>
      </c>
      <c r="L124" t="e">
        <f t="shared" si="53"/>
        <v>#N/A</v>
      </c>
      <c r="M124" t="e">
        <f t="shared" si="53"/>
        <v>#N/A</v>
      </c>
      <c r="N124" t="e">
        <f t="shared" si="53"/>
        <v>#N/A</v>
      </c>
      <c r="O124" t="e">
        <f t="shared" si="54"/>
        <v>#N/A</v>
      </c>
      <c r="P124" t="e">
        <f t="shared" si="42"/>
        <v>#N/A</v>
      </c>
      <c r="Q124" t="e">
        <f t="shared" si="43"/>
        <v>#N/A</v>
      </c>
      <c r="R124" t="e">
        <f t="shared" si="44"/>
        <v>#N/A</v>
      </c>
      <c r="S124" t="e">
        <f t="shared" si="45"/>
        <v>#N/A</v>
      </c>
      <c r="T124" t="e">
        <f t="shared" si="46"/>
        <v>#N/A</v>
      </c>
      <c r="U124" t="e">
        <f t="shared" si="47"/>
        <v>#N/A</v>
      </c>
      <c r="V124" t="e">
        <f t="shared" si="48"/>
        <v>#N/A</v>
      </c>
      <c r="W124" t="e">
        <f t="shared" si="49"/>
        <v>#N/A</v>
      </c>
    </row>
    <row r="125" spans="1:23" x14ac:dyDescent="0.25">
      <c r="A125" t="s">
        <v>300</v>
      </c>
      <c r="B125" t="s">
        <v>398</v>
      </c>
      <c r="C125" t="s">
        <v>329</v>
      </c>
      <c r="D125" t="s">
        <v>276</v>
      </c>
      <c r="E125" t="s">
        <v>375</v>
      </c>
      <c r="F125" t="s">
        <v>455</v>
      </c>
      <c r="G125" t="str">
        <f t="shared" si="51"/>
        <v>Please verify Question Item (to the left) with the question items in Step 3, row 14.</v>
      </c>
      <c r="H125" t="e">
        <f t="shared" si="52"/>
        <v>#N/A</v>
      </c>
      <c r="I125" t="e">
        <f t="shared" si="53"/>
        <v>#N/A</v>
      </c>
      <c r="J125" t="e">
        <f t="shared" si="53"/>
        <v>#N/A</v>
      </c>
      <c r="K125" t="e">
        <f t="shared" si="53"/>
        <v>#N/A</v>
      </c>
      <c r="L125" t="e">
        <f t="shared" si="53"/>
        <v>#N/A</v>
      </c>
      <c r="M125" t="e">
        <f t="shared" si="53"/>
        <v>#N/A</v>
      </c>
      <c r="N125" t="e">
        <f t="shared" si="53"/>
        <v>#N/A</v>
      </c>
      <c r="O125" t="e">
        <f t="shared" si="54"/>
        <v>#N/A</v>
      </c>
      <c r="P125" t="e">
        <f t="shared" si="42"/>
        <v>#N/A</v>
      </c>
      <c r="Q125" t="e">
        <f t="shared" si="43"/>
        <v>#N/A</v>
      </c>
      <c r="R125" t="e">
        <f t="shared" si="44"/>
        <v>#N/A</v>
      </c>
      <c r="S125" t="e">
        <f t="shared" si="45"/>
        <v>#N/A</v>
      </c>
      <c r="T125" t="e">
        <f t="shared" si="46"/>
        <v>#N/A</v>
      </c>
      <c r="U125" t="e">
        <f t="shared" si="47"/>
        <v>#N/A</v>
      </c>
      <c r="V125" t="e">
        <f t="shared" si="48"/>
        <v>#N/A</v>
      </c>
      <c r="W125" t="e">
        <f t="shared" si="49"/>
        <v>#N/A</v>
      </c>
    </row>
    <row r="126" spans="1:23" x14ac:dyDescent="0.25">
      <c r="A126" t="s">
        <v>302</v>
      </c>
      <c r="B126" t="s">
        <v>398</v>
      </c>
      <c r="C126" t="s">
        <v>329</v>
      </c>
      <c r="D126" s="8" t="s">
        <v>420</v>
      </c>
      <c r="E126" t="s">
        <v>303</v>
      </c>
      <c r="F126" t="s">
        <v>455</v>
      </c>
      <c r="G126" t="str">
        <f t="shared" si="51"/>
        <v>Please verify Question Item (to the left) with the question items in Step 3, row 14.</v>
      </c>
      <c r="H126" t="e">
        <f t="shared" si="52"/>
        <v>#N/A</v>
      </c>
      <c r="I126" t="e">
        <f t="shared" si="53"/>
        <v>#N/A</v>
      </c>
      <c r="J126" t="e">
        <f t="shared" si="53"/>
        <v>#N/A</v>
      </c>
      <c r="K126" t="e">
        <f t="shared" si="53"/>
        <v>#N/A</v>
      </c>
      <c r="L126" t="e">
        <f t="shared" si="53"/>
        <v>#N/A</v>
      </c>
      <c r="M126" t="e">
        <f t="shared" si="53"/>
        <v>#N/A</v>
      </c>
      <c r="N126" t="e">
        <f t="shared" si="53"/>
        <v>#N/A</v>
      </c>
      <c r="O126" t="e">
        <f t="shared" si="54"/>
        <v>#N/A</v>
      </c>
      <c r="P126" t="e">
        <f t="shared" si="42"/>
        <v>#N/A</v>
      </c>
      <c r="Q126" t="e">
        <f t="shared" si="43"/>
        <v>#N/A</v>
      </c>
      <c r="R126" t="e">
        <f t="shared" si="44"/>
        <v>#N/A</v>
      </c>
      <c r="S126" t="e">
        <f t="shared" si="45"/>
        <v>#N/A</v>
      </c>
      <c r="T126" t="e">
        <f t="shared" si="46"/>
        <v>#N/A</v>
      </c>
      <c r="U126" t="e">
        <f t="shared" si="47"/>
        <v>#N/A</v>
      </c>
      <c r="V126" t="e">
        <f t="shared" si="48"/>
        <v>#N/A</v>
      </c>
      <c r="W126" t="e">
        <f t="shared" si="49"/>
        <v>#N/A</v>
      </c>
    </row>
    <row r="127" spans="1:23" x14ac:dyDescent="0.25">
      <c r="A127" t="s">
        <v>304</v>
      </c>
      <c r="B127" t="s">
        <v>398</v>
      </c>
      <c r="C127" t="s">
        <v>329</v>
      </c>
      <c r="D127" t="s">
        <v>301</v>
      </c>
      <c r="E127" t="s">
        <v>376</v>
      </c>
      <c r="F127" t="s">
        <v>456</v>
      </c>
      <c r="G127" t="str">
        <f t="shared" si="51"/>
        <v>Please verify Question Item (to the left) with the question items in Step 3, row 14.</v>
      </c>
      <c r="H127" t="e">
        <f t="shared" si="52"/>
        <v>#N/A</v>
      </c>
      <c r="I127" t="e">
        <f t="shared" si="53"/>
        <v>#N/A</v>
      </c>
      <c r="J127" t="e">
        <f t="shared" si="53"/>
        <v>#N/A</v>
      </c>
      <c r="K127" t="e">
        <f t="shared" si="53"/>
        <v>#N/A</v>
      </c>
      <c r="L127" t="e">
        <f t="shared" si="53"/>
        <v>#N/A</v>
      </c>
      <c r="M127" t="e">
        <f t="shared" si="53"/>
        <v>#N/A</v>
      </c>
      <c r="N127" t="e">
        <f t="shared" si="53"/>
        <v>#N/A</v>
      </c>
      <c r="O127" t="e">
        <f t="shared" si="54"/>
        <v>#N/A</v>
      </c>
      <c r="P127" t="e">
        <f t="shared" si="42"/>
        <v>#N/A</v>
      </c>
      <c r="Q127" t="e">
        <f t="shared" si="43"/>
        <v>#N/A</v>
      </c>
      <c r="R127" t="e">
        <f t="shared" si="44"/>
        <v>#N/A</v>
      </c>
      <c r="S127" t="e">
        <f t="shared" si="45"/>
        <v>#N/A</v>
      </c>
      <c r="T127" t="e">
        <f t="shared" si="46"/>
        <v>#N/A</v>
      </c>
      <c r="U127" t="e">
        <f t="shared" si="47"/>
        <v>#N/A</v>
      </c>
      <c r="V127" t="e">
        <f t="shared" si="48"/>
        <v>#N/A</v>
      </c>
      <c r="W127" t="e">
        <f t="shared" si="49"/>
        <v>#N/A</v>
      </c>
    </row>
    <row r="128" spans="1:23" x14ac:dyDescent="0.25">
      <c r="A128" t="s">
        <v>305</v>
      </c>
      <c r="B128" t="s">
        <v>398</v>
      </c>
      <c r="C128" t="s">
        <v>329</v>
      </c>
      <c r="D128" t="s">
        <v>301</v>
      </c>
      <c r="E128" t="s">
        <v>377</v>
      </c>
      <c r="F128" t="s">
        <v>456</v>
      </c>
      <c r="G128" t="str">
        <f t="shared" si="51"/>
        <v>Please verify Question Item (to the left) with the question items in Step 3, row 14.</v>
      </c>
      <c r="H128" t="e">
        <f t="shared" si="52"/>
        <v>#N/A</v>
      </c>
      <c r="I128" t="e">
        <f t="shared" ref="I128:N137" si="55">COUNTIFS(INDEX(SurveyData,,MATCH("*"&amp;$E128&amp;"*",SurveyItemStep3,0)),VLOOKUP($B128&amp;$C128&amp;I$15,ResponseOption,2,FALSE))</f>
        <v>#N/A</v>
      </c>
      <c r="J128" t="e">
        <f t="shared" si="55"/>
        <v>#N/A</v>
      </c>
      <c r="K128" t="e">
        <f t="shared" si="55"/>
        <v>#N/A</v>
      </c>
      <c r="L128" t="e">
        <f t="shared" si="55"/>
        <v>#N/A</v>
      </c>
      <c r="M128" t="e">
        <f t="shared" si="55"/>
        <v>#N/A</v>
      </c>
      <c r="N128" t="e">
        <f t="shared" si="55"/>
        <v>#N/A</v>
      </c>
      <c r="O128" t="e">
        <f t="shared" si="54"/>
        <v>#N/A</v>
      </c>
      <c r="P128" t="e">
        <f t="shared" si="42"/>
        <v>#N/A</v>
      </c>
      <c r="Q128" t="e">
        <f t="shared" si="43"/>
        <v>#N/A</v>
      </c>
      <c r="R128" t="e">
        <f t="shared" si="44"/>
        <v>#N/A</v>
      </c>
      <c r="S128" t="e">
        <f t="shared" si="45"/>
        <v>#N/A</v>
      </c>
      <c r="T128" t="e">
        <f t="shared" si="46"/>
        <v>#N/A</v>
      </c>
      <c r="U128" t="e">
        <f t="shared" si="47"/>
        <v>#N/A</v>
      </c>
      <c r="V128" t="e">
        <f t="shared" si="48"/>
        <v>#N/A</v>
      </c>
      <c r="W128" t="e">
        <f t="shared" si="49"/>
        <v>#N/A</v>
      </c>
    </row>
    <row r="129" spans="1:23" x14ac:dyDescent="0.25">
      <c r="A129" t="s">
        <v>306</v>
      </c>
      <c r="B129" t="s">
        <v>398</v>
      </c>
      <c r="C129" t="s">
        <v>329</v>
      </c>
      <c r="D129" t="s">
        <v>301</v>
      </c>
      <c r="E129" t="s">
        <v>378</v>
      </c>
      <c r="F129" t="s">
        <v>456</v>
      </c>
      <c r="G129" t="str">
        <f t="shared" si="51"/>
        <v>Please verify Question Item (to the left) with the question items in Step 3, row 14.</v>
      </c>
      <c r="H129" t="e">
        <f t="shared" si="52"/>
        <v>#N/A</v>
      </c>
      <c r="I129" t="e">
        <f t="shared" si="55"/>
        <v>#N/A</v>
      </c>
      <c r="J129" t="e">
        <f t="shared" si="55"/>
        <v>#N/A</v>
      </c>
      <c r="K129" t="e">
        <f t="shared" si="55"/>
        <v>#N/A</v>
      </c>
      <c r="L129" t="e">
        <f t="shared" si="55"/>
        <v>#N/A</v>
      </c>
      <c r="M129" t="e">
        <f t="shared" si="55"/>
        <v>#N/A</v>
      </c>
      <c r="N129" t="e">
        <f t="shared" si="55"/>
        <v>#N/A</v>
      </c>
      <c r="O129" t="e">
        <f t="shared" si="54"/>
        <v>#N/A</v>
      </c>
      <c r="P129" t="e">
        <f t="shared" si="42"/>
        <v>#N/A</v>
      </c>
      <c r="Q129" t="e">
        <f t="shared" si="43"/>
        <v>#N/A</v>
      </c>
      <c r="R129" t="e">
        <f t="shared" si="44"/>
        <v>#N/A</v>
      </c>
      <c r="S129" t="e">
        <f t="shared" si="45"/>
        <v>#N/A</v>
      </c>
      <c r="T129" t="e">
        <f t="shared" si="46"/>
        <v>#N/A</v>
      </c>
      <c r="U129" t="e">
        <f t="shared" si="47"/>
        <v>#N/A</v>
      </c>
      <c r="V129" t="e">
        <f t="shared" si="48"/>
        <v>#N/A</v>
      </c>
      <c r="W129" t="e">
        <f t="shared" si="49"/>
        <v>#N/A</v>
      </c>
    </row>
    <row r="130" spans="1:23" x14ac:dyDescent="0.25">
      <c r="A130" t="s">
        <v>307</v>
      </c>
      <c r="B130" t="s">
        <v>398</v>
      </c>
      <c r="C130" t="s">
        <v>329</v>
      </c>
      <c r="D130" t="s">
        <v>301</v>
      </c>
      <c r="E130" t="s">
        <v>379</v>
      </c>
      <c r="F130" t="s">
        <v>456</v>
      </c>
      <c r="G130" t="str">
        <f t="shared" si="51"/>
        <v>Please verify Question Item (to the left) with the question items in Step 3, row 14.</v>
      </c>
      <c r="H130" t="e">
        <f t="shared" si="52"/>
        <v>#N/A</v>
      </c>
      <c r="I130" t="e">
        <f t="shared" si="55"/>
        <v>#N/A</v>
      </c>
      <c r="J130" t="e">
        <f t="shared" si="55"/>
        <v>#N/A</v>
      </c>
      <c r="K130" t="e">
        <f t="shared" si="55"/>
        <v>#N/A</v>
      </c>
      <c r="L130" t="e">
        <f t="shared" si="55"/>
        <v>#N/A</v>
      </c>
      <c r="M130" t="e">
        <f t="shared" si="55"/>
        <v>#N/A</v>
      </c>
      <c r="N130" t="e">
        <f t="shared" si="55"/>
        <v>#N/A</v>
      </c>
      <c r="O130" t="e">
        <f t="shared" si="54"/>
        <v>#N/A</v>
      </c>
      <c r="P130" t="e">
        <f t="shared" si="42"/>
        <v>#N/A</v>
      </c>
      <c r="Q130" t="e">
        <f t="shared" si="43"/>
        <v>#N/A</v>
      </c>
      <c r="R130" t="e">
        <f t="shared" si="44"/>
        <v>#N/A</v>
      </c>
      <c r="S130" t="e">
        <f t="shared" si="45"/>
        <v>#N/A</v>
      </c>
      <c r="T130" t="e">
        <f t="shared" si="46"/>
        <v>#N/A</v>
      </c>
      <c r="U130" t="e">
        <f t="shared" si="47"/>
        <v>#N/A</v>
      </c>
      <c r="V130" t="e">
        <f t="shared" si="48"/>
        <v>#N/A</v>
      </c>
      <c r="W130" t="e">
        <f t="shared" si="49"/>
        <v>#N/A</v>
      </c>
    </row>
    <row r="131" spans="1:23" x14ac:dyDescent="0.25">
      <c r="A131" t="s">
        <v>308</v>
      </c>
      <c r="B131" t="s">
        <v>398</v>
      </c>
      <c r="C131" t="s">
        <v>329</v>
      </c>
      <c r="D131" t="s">
        <v>301</v>
      </c>
      <c r="E131" t="s">
        <v>380</v>
      </c>
      <c r="F131" t="s">
        <v>456</v>
      </c>
      <c r="G131" t="str">
        <f t="shared" si="51"/>
        <v>Please verify Question Item (to the left) with the question items in Step 3, row 14.</v>
      </c>
      <c r="H131" t="e">
        <f t="shared" si="52"/>
        <v>#N/A</v>
      </c>
      <c r="I131" t="e">
        <f t="shared" si="55"/>
        <v>#N/A</v>
      </c>
      <c r="J131" t="e">
        <f t="shared" si="55"/>
        <v>#N/A</v>
      </c>
      <c r="K131" t="e">
        <f t="shared" si="55"/>
        <v>#N/A</v>
      </c>
      <c r="L131" t="e">
        <f t="shared" si="55"/>
        <v>#N/A</v>
      </c>
      <c r="M131" t="e">
        <f t="shared" si="55"/>
        <v>#N/A</v>
      </c>
      <c r="N131" t="e">
        <f t="shared" si="55"/>
        <v>#N/A</v>
      </c>
      <c r="O131" t="e">
        <f t="shared" si="54"/>
        <v>#N/A</v>
      </c>
      <c r="P131" t="e">
        <f t="shared" si="42"/>
        <v>#N/A</v>
      </c>
      <c r="Q131" t="e">
        <f t="shared" si="43"/>
        <v>#N/A</v>
      </c>
      <c r="R131" t="e">
        <f t="shared" si="44"/>
        <v>#N/A</v>
      </c>
      <c r="S131" t="e">
        <f t="shared" si="45"/>
        <v>#N/A</v>
      </c>
      <c r="T131" t="e">
        <f t="shared" si="46"/>
        <v>#N/A</v>
      </c>
      <c r="U131" t="e">
        <f t="shared" si="47"/>
        <v>#N/A</v>
      </c>
      <c r="V131" t="e">
        <f t="shared" si="48"/>
        <v>#N/A</v>
      </c>
      <c r="W131" t="e">
        <f t="shared" si="49"/>
        <v>#N/A</v>
      </c>
    </row>
    <row r="132" spans="1:23" x14ac:dyDescent="0.25">
      <c r="A132" t="s">
        <v>309</v>
      </c>
      <c r="B132" t="s">
        <v>398</v>
      </c>
      <c r="C132" t="s">
        <v>329</v>
      </c>
      <c r="D132" t="s">
        <v>301</v>
      </c>
      <c r="E132" t="s">
        <v>381</v>
      </c>
      <c r="F132" t="s">
        <v>456</v>
      </c>
      <c r="G132" t="str">
        <f t="shared" si="51"/>
        <v>Please verify Question Item (to the left) with the question items in Step 3, row 14.</v>
      </c>
      <c r="H132" t="e">
        <f t="shared" si="52"/>
        <v>#N/A</v>
      </c>
      <c r="I132" t="e">
        <f t="shared" si="55"/>
        <v>#N/A</v>
      </c>
      <c r="J132" t="e">
        <f t="shared" si="55"/>
        <v>#N/A</v>
      </c>
      <c r="K132" t="e">
        <f t="shared" si="55"/>
        <v>#N/A</v>
      </c>
      <c r="L132" t="e">
        <f t="shared" si="55"/>
        <v>#N/A</v>
      </c>
      <c r="M132" t="e">
        <f t="shared" si="55"/>
        <v>#N/A</v>
      </c>
      <c r="N132" t="e">
        <f t="shared" si="55"/>
        <v>#N/A</v>
      </c>
      <c r="O132" t="e">
        <f t="shared" si="54"/>
        <v>#N/A</v>
      </c>
      <c r="P132" t="e">
        <f t="shared" si="42"/>
        <v>#N/A</v>
      </c>
      <c r="Q132" t="e">
        <f t="shared" si="43"/>
        <v>#N/A</v>
      </c>
      <c r="R132" t="e">
        <f t="shared" si="44"/>
        <v>#N/A</v>
      </c>
      <c r="S132" t="e">
        <f t="shared" si="45"/>
        <v>#N/A</v>
      </c>
      <c r="T132" t="e">
        <f t="shared" si="46"/>
        <v>#N/A</v>
      </c>
      <c r="U132" t="e">
        <f t="shared" si="47"/>
        <v>#N/A</v>
      </c>
      <c r="V132" t="e">
        <f t="shared" si="48"/>
        <v>#N/A</v>
      </c>
      <c r="W132" t="e">
        <f t="shared" si="49"/>
        <v>#N/A</v>
      </c>
    </row>
    <row r="133" spans="1:23" x14ac:dyDescent="0.25">
      <c r="A133" t="s">
        <v>310</v>
      </c>
      <c r="B133" t="s">
        <v>398</v>
      </c>
      <c r="C133" t="s">
        <v>329</v>
      </c>
      <c r="D133" t="s">
        <v>301</v>
      </c>
      <c r="E133" t="s">
        <v>382</v>
      </c>
      <c r="F133" t="s">
        <v>456</v>
      </c>
      <c r="G133" t="str">
        <f t="shared" si="51"/>
        <v>Please verify Question Item (to the left) with the question items in Step 3, row 14.</v>
      </c>
      <c r="H133" t="e">
        <f t="shared" si="52"/>
        <v>#N/A</v>
      </c>
      <c r="I133" t="e">
        <f t="shared" si="55"/>
        <v>#N/A</v>
      </c>
      <c r="J133" t="e">
        <f t="shared" si="55"/>
        <v>#N/A</v>
      </c>
      <c r="K133" t="e">
        <f t="shared" si="55"/>
        <v>#N/A</v>
      </c>
      <c r="L133" t="e">
        <f t="shared" si="55"/>
        <v>#N/A</v>
      </c>
      <c r="M133" t="e">
        <f t="shared" si="55"/>
        <v>#N/A</v>
      </c>
      <c r="N133" t="e">
        <f t="shared" si="55"/>
        <v>#N/A</v>
      </c>
      <c r="O133" t="e">
        <f t="shared" si="54"/>
        <v>#N/A</v>
      </c>
      <c r="P133" t="e">
        <f t="shared" si="42"/>
        <v>#N/A</v>
      </c>
      <c r="Q133" t="e">
        <f t="shared" si="43"/>
        <v>#N/A</v>
      </c>
      <c r="R133" t="e">
        <f t="shared" si="44"/>
        <v>#N/A</v>
      </c>
      <c r="S133" t="e">
        <f t="shared" si="45"/>
        <v>#N/A</v>
      </c>
      <c r="T133" t="e">
        <f t="shared" si="46"/>
        <v>#N/A</v>
      </c>
      <c r="U133" t="e">
        <f t="shared" si="47"/>
        <v>#N/A</v>
      </c>
      <c r="V133" t="e">
        <f t="shared" si="48"/>
        <v>#N/A</v>
      </c>
      <c r="W133" t="e">
        <f t="shared" si="49"/>
        <v>#N/A</v>
      </c>
    </row>
    <row r="134" spans="1:23" x14ac:dyDescent="0.25">
      <c r="A134" t="s">
        <v>311</v>
      </c>
      <c r="B134" t="s">
        <v>398</v>
      </c>
      <c r="C134" t="s">
        <v>329</v>
      </c>
      <c r="D134" t="s">
        <v>301</v>
      </c>
      <c r="E134" t="s">
        <v>383</v>
      </c>
      <c r="F134" t="s">
        <v>456</v>
      </c>
      <c r="G134" t="str">
        <f t="shared" si="51"/>
        <v>Please verify Question Item (to the left) with the question items in Step 3, row 14.</v>
      </c>
      <c r="H134" t="e">
        <f t="shared" si="52"/>
        <v>#N/A</v>
      </c>
      <c r="I134" t="e">
        <f t="shared" si="55"/>
        <v>#N/A</v>
      </c>
      <c r="J134" t="e">
        <f t="shared" si="55"/>
        <v>#N/A</v>
      </c>
      <c r="K134" t="e">
        <f t="shared" si="55"/>
        <v>#N/A</v>
      </c>
      <c r="L134" t="e">
        <f t="shared" si="55"/>
        <v>#N/A</v>
      </c>
      <c r="M134" t="e">
        <f t="shared" si="55"/>
        <v>#N/A</v>
      </c>
      <c r="N134" t="e">
        <f t="shared" si="55"/>
        <v>#N/A</v>
      </c>
      <c r="O134" t="e">
        <f t="shared" si="54"/>
        <v>#N/A</v>
      </c>
      <c r="P134" t="e">
        <f t="shared" si="42"/>
        <v>#N/A</v>
      </c>
      <c r="Q134" t="e">
        <f t="shared" si="43"/>
        <v>#N/A</v>
      </c>
      <c r="R134" t="e">
        <f t="shared" si="44"/>
        <v>#N/A</v>
      </c>
      <c r="S134" t="e">
        <f t="shared" si="45"/>
        <v>#N/A</v>
      </c>
      <c r="T134" t="e">
        <f t="shared" si="46"/>
        <v>#N/A</v>
      </c>
      <c r="U134" t="e">
        <f t="shared" si="47"/>
        <v>#N/A</v>
      </c>
      <c r="V134" t="e">
        <f t="shared" si="48"/>
        <v>#N/A</v>
      </c>
      <c r="W134" t="e">
        <f t="shared" si="49"/>
        <v>#N/A</v>
      </c>
    </row>
    <row r="135" spans="1:23" x14ac:dyDescent="0.25">
      <c r="A135" t="s">
        <v>312</v>
      </c>
      <c r="B135" t="s">
        <v>398</v>
      </c>
      <c r="C135" t="s">
        <v>329</v>
      </c>
      <c r="D135" t="s">
        <v>301</v>
      </c>
      <c r="E135" t="s">
        <v>384</v>
      </c>
      <c r="F135" t="s">
        <v>456</v>
      </c>
      <c r="G135" t="str">
        <f t="shared" si="51"/>
        <v>Please verify Question Item (to the left) with the question items in Step 3, row 14.</v>
      </c>
      <c r="H135" t="e">
        <f t="shared" si="52"/>
        <v>#N/A</v>
      </c>
      <c r="I135" t="e">
        <f t="shared" si="55"/>
        <v>#N/A</v>
      </c>
      <c r="J135" t="e">
        <f t="shared" si="55"/>
        <v>#N/A</v>
      </c>
      <c r="K135" t="e">
        <f t="shared" si="55"/>
        <v>#N/A</v>
      </c>
      <c r="L135" t="e">
        <f t="shared" si="55"/>
        <v>#N/A</v>
      </c>
      <c r="M135" t="e">
        <f t="shared" si="55"/>
        <v>#N/A</v>
      </c>
      <c r="N135" t="e">
        <f t="shared" si="55"/>
        <v>#N/A</v>
      </c>
      <c r="O135" t="e">
        <f t="shared" si="54"/>
        <v>#N/A</v>
      </c>
      <c r="P135" t="e">
        <f t="shared" si="42"/>
        <v>#N/A</v>
      </c>
      <c r="Q135" t="e">
        <f t="shared" si="43"/>
        <v>#N/A</v>
      </c>
      <c r="R135" t="e">
        <f t="shared" si="44"/>
        <v>#N/A</v>
      </c>
      <c r="S135" t="e">
        <f t="shared" si="45"/>
        <v>#N/A</v>
      </c>
      <c r="T135" t="e">
        <f t="shared" si="46"/>
        <v>#N/A</v>
      </c>
      <c r="U135" t="e">
        <f t="shared" si="47"/>
        <v>#N/A</v>
      </c>
      <c r="V135" t="e">
        <f t="shared" si="48"/>
        <v>#N/A</v>
      </c>
      <c r="W135" t="e">
        <f t="shared" si="49"/>
        <v>#N/A</v>
      </c>
    </row>
    <row r="136" spans="1:23" x14ac:dyDescent="0.25">
      <c r="A136" t="s">
        <v>313</v>
      </c>
      <c r="B136" t="s">
        <v>398</v>
      </c>
      <c r="C136" t="s">
        <v>329</v>
      </c>
      <c r="D136" t="s">
        <v>301</v>
      </c>
      <c r="E136" t="s">
        <v>385</v>
      </c>
      <c r="F136" t="s">
        <v>456</v>
      </c>
      <c r="G136" t="str">
        <f t="shared" si="51"/>
        <v>Please verify Question Item (to the left) with the question items in Step 3, row 14.</v>
      </c>
      <c r="H136" t="e">
        <f t="shared" si="52"/>
        <v>#N/A</v>
      </c>
      <c r="I136" t="e">
        <f t="shared" si="55"/>
        <v>#N/A</v>
      </c>
      <c r="J136" t="e">
        <f t="shared" si="55"/>
        <v>#N/A</v>
      </c>
      <c r="K136" t="e">
        <f t="shared" si="55"/>
        <v>#N/A</v>
      </c>
      <c r="L136" t="e">
        <f t="shared" si="55"/>
        <v>#N/A</v>
      </c>
      <c r="M136" t="e">
        <f t="shared" si="55"/>
        <v>#N/A</v>
      </c>
      <c r="N136" t="e">
        <f t="shared" si="55"/>
        <v>#N/A</v>
      </c>
      <c r="O136" t="e">
        <f t="shared" si="54"/>
        <v>#N/A</v>
      </c>
      <c r="P136" t="e">
        <f t="shared" si="42"/>
        <v>#N/A</v>
      </c>
      <c r="Q136" t="e">
        <f t="shared" si="43"/>
        <v>#N/A</v>
      </c>
      <c r="R136" t="e">
        <f t="shared" si="44"/>
        <v>#N/A</v>
      </c>
      <c r="S136" t="e">
        <f t="shared" si="45"/>
        <v>#N/A</v>
      </c>
      <c r="T136" t="e">
        <f t="shared" si="46"/>
        <v>#N/A</v>
      </c>
      <c r="U136" t="e">
        <f t="shared" si="47"/>
        <v>#N/A</v>
      </c>
      <c r="V136" t="e">
        <f t="shared" si="48"/>
        <v>#N/A</v>
      </c>
      <c r="W136" t="e">
        <f t="shared" si="49"/>
        <v>#N/A</v>
      </c>
    </row>
    <row r="137" spans="1:23" x14ac:dyDescent="0.25">
      <c r="A137" t="s">
        <v>314</v>
      </c>
      <c r="B137" t="s">
        <v>398</v>
      </c>
      <c r="C137" t="s">
        <v>329</v>
      </c>
      <c r="D137" t="s">
        <v>301</v>
      </c>
      <c r="E137" t="s">
        <v>386</v>
      </c>
      <c r="F137" t="s">
        <v>456</v>
      </c>
      <c r="G137" t="str">
        <f t="shared" si="51"/>
        <v>Please verify Question Item (to the left) with the question items in Step 3, row 14.</v>
      </c>
      <c r="H137" t="e">
        <f t="shared" si="52"/>
        <v>#N/A</v>
      </c>
      <c r="I137" t="e">
        <f t="shared" si="55"/>
        <v>#N/A</v>
      </c>
      <c r="J137" t="e">
        <f t="shared" si="55"/>
        <v>#N/A</v>
      </c>
      <c r="K137" t="e">
        <f t="shared" si="55"/>
        <v>#N/A</v>
      </c>
      <c r="L137" t="e">
        <f t="shared" si="55"/>
        <v>#N/A</v>
      </c>
      <c r="M137" t="e">
        <f t="shared" si="55"/>
        <v>#N/A</v>
      </c>
      <c r="N137" t="e">
        <f t="shared" si="55"/>
        <v>#N/A</v>
      </c>
      <c r="O137" t="e">
        <f t="shared" si="54"/>
        <v>#N/A</v>
      </c>
      <c r="P137" t="e">
        <f t="shared" si="42"/>
        <v>#N/A</v>
      </c>
      <c r="Q137" t="e">
        <f t="shared" si="43"/>
        <v>#N/A</v>
      </c>
      <c r="R137" t="e">
        <f t="shared" si="44"/>
        <v>#N/A</v>
      </c>
      <c r="S137" t="e">
        <f t="shared" si="45"/>
        <v>#N/A</v>
      </c>
      <c r="T137" t="e">
        <f t="shared" si="46"/>
        <v>#N/A</v>
      </c>
      <c r="U137" t="e">
        <f t="shared" si="47"/>
        <v>#N/A</v>
      </c>
      <c r="V137" t="e">
        <f t="shared" si="48"/>
        <v>#N/A</v>
      </c>
      <c r="W137" t="e">
        <f t="shared" si="49"/>
        <v>#N/A</v>
      </c>
    </row>
    <row r="138" spans="1:23" x14ac:dyDescent="0.25">
      <c r="A138" t="s">
        <v>315</v>
      </c>
      <c r="B138" t="s">
        <v>398</v>
      </c>
      <c r="C138" t="s">
        <v>329</v>
      </c>
      <c r="D138" t="s">
        <v>301</v>
      </c>
      <c r="E138" t="s">
        <v>387</v>
      </c>
      <c r="F138" t="s">
        <v>456</v>
      </c>
      <c r="G138" t="str">
        <f t="shared" si="51"/>
        <v>Please verify Question Item (to the left) with the question items in Step 3, row 14.</v>
      </c>
      <c r="H138" t="e">
        <f t="shared" si="52"/>
        <v>#N/A</v>
      </c>
      <c r="I138" t="e">
        <f t="shared" ref="I138:N153" si="56">COUNTIFS(INDEX(SurveyData,,MATCH("*"&amp;$E138&amp;"*",SurveyItemStep3,0)),VLOOKUP($B138&amp;$C138&amp;I$15,ResponseOption,2,FALSE))</f>
        <v>#N/A</v>
      </c>
      <c r="J138" t="e">
        <f t="shared" si="56"/>
        <v>#N/A</v>
      </c>
      <c r="K138" t="e">
        <f t="shared" si="56"/>
        <v>#N/A</v>
      </c>
      <c r="L138" t="e">
        <f t="shared" si="56"/>
        <v>#N/A</v>
      </c>
      <c r="M138" t="e">
        <f t="shared" si="56"/>
        <v>#N/A</v>
      </c>
      <c r="N138" t="e">
        <f t="shared" si="56"/>
        <v>#N/A</v>
      </c>
      <c r="O138" t="e">
        <f t="shared" si="54"/>
        <v>#N/A</v>
      </c>
      <c r="P138" t="e">
        <f t="shared" si="42"/>
        <v>#N/A</v>
      </c>
      <c r="Q138" t="e">
        <f t="shared" si="43"/>
        <v>#N/A</v>
      </c>
      <c r="R138" t="e">
        <f t="shared" si="44"/>
        <v>#N/A</v>
      </c>
      <c r="S138" t="e">
        <f t="shared" si="45"/>
        <v>#N/A</v>
      </c>
      <c r="T138" t="e">
        <f t="shared" si="46"/>
        <v>#N/A</v>
      </c>
      <c r="U138" t="e">
        <f t="shared" si="47"/>
        <v>#N/A</v>
      </c>
      <c r="V138" t="e">
        <f t="shared" si="48"/>
        <v>#N/A</v>
      </c>
      <c r="W138" t="e">
        <f t="shared" si="49"/>
        <v>#N/A</v>
      </c>
    </row>
    <row r="139" spans="1:23" x14ac:dyDescent="0.25">
      <c r="A139" t="s">
        <v>316</v>
      </c>
      <c r="B139" t="s">
        <v>398</v>
      </c>
      <c r="C139" t="s">
        <v>329</v>
      </c>
      <c r="D139" t="s">
        <v>301</v>
      </c>
      <c r="E139" t="s">
        <v>388</v>
      </c>
      <c r="F139" t="s">
        <v>456</v>
      </c>
      <c r="G139" t="str">
        <f t="shared" si="51"/>
        <v>Please verify Question Item (to the left) with the question items in Step 3, row 14.</v>
      </c>
      <c r="H139" t="e">
        <f t="shared" si="52"/>
        <v>#N/A</v>
      </c>
      <c r="I139" t="e">
        <f t="shared" si="56"/>
        <v>#N/A</v>
      </c>
      <c r="J139" t="e">
        <f t="shared" si="56"/>
        <v>#N/A</v>
      </c>
      <c r="K139" t="e">
        <f t="shared" si="56"/>
        <v>#N/A</v>
      </c>
      <c r="L139" t="e">
        <f t="shared" si="56"/>
        <v>#N/A</v>
      </c>
      <c r="M139" t="e">
        <f t="shared" si="56"/>
        <v>#N/A</v>
      </c>
      <c r="N139" t="e">
        <f t="shared" si="56"/>
        <v>#N/A</v>
      </c>
      <c r="O139" t="e">
        <f t="shared" si="54"/>
        <v>#N/A</v>
      </c>
      <c r="P139" t="e">
        <f t="shared" si="42"/>
        <v>#N/A</v>
      </c>
      <c r="Q139" t="e">
        <f t="shared" si="43"/>
        <v>#N/A</v>
      </c>
      <c r="R139" t="e">
        <f t="shared" si="44"/>
        <v>#N/A</v>
      </c>
      <c r="S139" t="e">
        <f t="shared" si="45"/>
        <v>#N/A</v>
      </c>
      <c r="T139" t="e">
        <f t="shared" si="46"/>
        <v>#N/A</v>
      </c>
      <c r="U139" t="e">
        <f t="shared" si="47"/>
        <v>#N/A</v>
      </c>
      <c r="V139" t="e">
        <f t="shared" si="48"/>
        <v>#N/A</v>
      </c>
      <c r="W139" t="e">
        <f t="shared" si="49"/>
        <v>#N/A</v>
      </c>
    </row>
    <row r="140" spans="1:23" x14ac:dyDescent="0.25">
      <c r="A140" t="s">
        <v>317</v>
      </c>
      <c r="B140" t="s">
        <v>398</v>
      </c>
      <c r="C140" t="s">
        <v>329</v>
      </c>
      <c r="D140" t="s">
        <v>301</v>
      </c>
      <c r="E140" t="s">
        <v>389</v>
      </c>
      <c r="F140" t="s">
        <v>456</v>
      </c>
      <c r="G140" t="str">
        <f t="shared" si="51"/>
        <v>Please verify Question Item (to the left) with the question items in Step 3, row 14.</v>
      </c>
      <c r="H140" t="e">
        <f t="shared" si="52"/>
        <v>#N/A</v>
      </c>
      <c r="I140" t="e">
        <f t="shared" si="56"/>
        <v>#N/A</v>
      </c>
      <c r="J140" t="e">
        <f t="shared" si="56"/>
        <v>#N/A</v>
      </c>
      <c r="K140" t="e">
        <f t="shared" si="56"/>
        <v>#N/A</v>
      </c>
      <c r="L140" t="e">
        <f t="shared" si="56"/>
        <v>#N/A</v>
      </c>
      <c r="M140" t="e">
        <f t="shared" si="56"/>
        <v>#N/A</v>
      </c>
      <c r="N140" t="e">
        <f t="shared" si="56"/>
        <v>#N/A</v>
      </c>
      <c r="O140" t="e">
        <f t="shared" si="54"/>
        <v>#N/A</v>
      </c>
      <c r="P140" t="e">
        <f t="shared" si="42"/>
        <v>#N/A</v>
      </c>
      <c r="Q140" t="e">
        <f t="shared" si="43"/>
        <v>#N/A</v>
      </c>
      <c r="R140" t="e">
        <f t="shared" si="44"/>
        <v>#N/A</v>
      </c>
      <c r="S140" t="e">
        <f t="shared" si="45"/>
        <v>#N/A</v>
      </c>
      <c r="T140" t="e">
        <f t="shared" si="46"/>
        <v>#N/A</v>
      </c>
      <c r="U140" t="e">
        <f t="shared" si="47"/>
        <v>#N/A</v>
      </c>
      <c r="V140" t="e">
        <f t="shared" si="48"/>
        <v>#N/A</v>
      </c>
      <c r="W140" t="e">
        <f t="shared" si="49"/>
        <v>#N/A</v>
      </c>
    </row>
    <row r="141" spans="1:23" x14ac:dyDescent="0.25">
      <c r="A141" t="s">
        <v>318</v>
      </c>
      <c r="B141" t="s">
        <v>398</v>
      </c>
      <c r="C141" t="s">
        <v>329</v>
      </c>
      <c r="D141" t="s">
        <v>301</v>
      </c>
      <c r="E141" t="s">
        <v>390</v>
      </c>
      <c r="F141" t="s">
        <v>456</v>
      </c>
      <c r="G141" t="str">
        <f t="shared" si="51"/>
        <v>Please verify Question Item (to the left) with the question items in Step 3, row 14.</v>
      </c>
      <c r="H141" t="e">
        <f t="shared" si="52"/>
        <v>#N/A</v>
      </c>
      <c r="I141" t="e">
        <f t="shared" si="56"/>
        <v>#N/A</v>
      </c>
      <c r="J141" t="e">
        <f t="shared" si="56"/>
        <v>#N/A</v>
      </c>
      <c r="K141" t="e">
        <f t="shared" si="56"/>
        <v>#N/A</v>
      </c>
      <c r="L141" t="e">
        <f t="shared" si="56"/>
        <v>#N/A</v>
      </c>
      <c r="M141" t="e">
        <f t="shared" si="56"/>
        <v>#N/A</v>
      </c>
      <c r="N141" t="e">
        <f t="shared" si="56"/>
        <v>#N/A</v>
      </c>
      <c r="O141" t="e">
        <f t="shared" si="54"/>
        <v>#N/A</v>
      </c>
      <c r="P141" t="e">
        <f t="shared" si="42"/>
        <v>#N/A</v>
      </c>
      <c r="Q141" t="e">
        <f t="shared" si="43"/>
        <v>#N/A</v>
      </c>
      <c r="R141" t="e">
        <f t="shared" si="44"/>
        <v>#N/A</v>
      </c>
      <c r="S141" t="e">
        <f t="shared" si="45"/>
        <v>#N/A</v>
      </c>
      <c r="T141" t="e">
        <f t="shared" si="46"/>
        <v>#N/A</v>
      </c>
      <c r="U141" t="e">
        <f t="shared" si="47"/>
        <v>#N/A</v>
      </c>
      <c r="V141" t="e">
        <f t="shared" si="48"/>
        <v>#N/A</v>
      </c>
      <c r="W141" t="e">
        <f t="shared" si="49"/>
        <v>#N/A</v>
      </c>
    </row>
    <row r="142" spans="1:23" x14ac:dyDescent="0.25">
      <c r="A142" t="s">
        <v>319</v>
      </c>
      <c r="B142" t="s">
        <v>398</v>
      </c>
      <c r="C142" t="s">
        <v>329</v>
      </c>
      <c r="D142" t="s">
        <v>301</v>
      </c>
      <c r="E142" t="s">
        <v>391</v>
      </c>
      <c r="F142" t="s">
        <v>456</v>
      </c>
      <c r="G142" t="str">
        <f t="shared" si="51"/>
        <v>Please verify Question Item (to the left) with the question items in Step 3, row 14.</v>
      </c>
      <c r="H142" t="e">
        <f t="shared" si="52"/>
        <v>#N/A</v>
      </c>
      <c r="I142" t="e">
        <f t="shared" si="56"/>
        <v>#N/A</v>
      </c>
      <c r="J142" t="e">
        <f t="shared" si="56"/>
        <v>#N/A</v>
      </c>
      <c r="K142" t="e">
        <f t="shared" si="56"/>
        <v>#N/A</v>
      </c>
      <c r="L142" t="e">
        <f t="shared" si="56"/>
        <v>#N/A</v>
      </c>
      <c r="M142" t="e">
        <f t="shared" si="56"/>
        <v>#N/A</v>
      </c>
      <c r="N142" t="e">
        <f t="shared" si="56"/>
        <v>#N/A</v>
      </c>
      <c r="O142" t="e">
        <f t="shared" si="54"/>
        <v>#N/A</v>
      </c>
      <c r="P142" t="e">
        <f t="shared" si="42"/>
        <v>#N/A</v>
      </c>
      <c r="Q142" t="e">
        <f t="shared" si="43"/>
        <v>#N/A</v>
      </c>
      <c r="R142" t="e">
        <f t="shared" si="44"/>
        <v>#N/A</v>
      </c>
      <c r="S142" t="e">
        <f t="shared" si="45"/>
        <v>#N/A</v>
      </c>
      <c r="T142" t="e">
        <f t="shared" si="46"/>
        <v>#N/A</v>
      </c>
      <c r="U142" t="e">
        <f t="shared" si="47"/>
        <v>#N/A</v>
      </c>
      <c r="V142" t="e">
        <f t="shared" si="48"/>
        <v>#N/A</v>
      </c>
      <c r="W142" t="e">
        <f t="shared" si="49"/>
        <v>#N/A</v>
      </c>
    </row>
    <row r="143" spans="1:23" x14ac:dyDescent="0.25">
      <c r="A143" t="s">
        <v>320</v>
      </c>
      <c r="B143" t="s">
        <v>398</v>
      </c>
      <c r="C143" t="s">
        <v>329</v>
      </c>
      <c r="D143" t="s">
        <v>301</v>
      </c>
      <c r="E143" t="s">
        <v>392</v>
      </c>
      <c r="F143" t="s">
        <v>456</v>
      </c>
      <c r="G143" t="str">
        <f t="shared" si="51"/>
        <v>Please verify Question Item (to the left) with the question items in Step 3, row 14.</v>
      </c>
      <c r="H143" t="e">
        <f t="shared" si="52"/>
        <v>#N/A</v>
      </c>
      <c r="I143" t="e">
        <f t="shared" si="56"/>
        <v>#N/A</v>
      </c>
      <c r="J143" t="e">
        <f t="shared" si="56"/>
        <v>#N/A</v>
      </c>
      <c r="K143" t="e">
        <f t="shared" si="56"/>
        <v>#N/A</v>
      </c>
      <c r="L143" t="e">
        <f t="shared" si="56"/>
        <v>#N/A</v>
      </c>
      <c r="M143" t="e">
        <f t="shared" si="56"/>
        <v>#N/A</v>
      </c>
      <c r="N143" t="e">
        <f t="shared" si="56"/>
        <v>#N/A</v>
      </c>
      <c r="O143" t="e">
        <f t="shared" si="54"/>
        <v>#N/A</v>
      </c>
      <c r="P143" t="e">
        <f t="shared" si="42"/>
        <v>#N/A</v>
      </c>
      <c r="Q143" t="e">
        <f t="shared" si="43"/>
        <v>#N/A</v>
      </c>
      <c r="R143" t="e">
        <f t="shared" si="44"/>
        <v>#N/A</v>
      </c>
      <c r="S143" t="e">
        <f t="shared" si="45"/>
        <v>#N/A</v>
      </c>
      <c r="T143" t="e">
        <f t="shared" si="46"/>
        <v>#N/A</v>
      </c>
      <c r="U143" t="e">
        <f t="shared" si="47"/>
        <v>#N/A</v>
      </c>
      <c r="V143" t="e">
        <f t="shared" si="48"/>
        <v>#N/A</v>
      </c>
      <c r="W143" t="e">
        <f t="shared" si="49"/>
        <v>#N/A</v>
      </c>
    </row>
    <row r="144" spans="1:23" x14ac:dyDescent="0.25">
      <c r="A144" t="s">
        <v>321</v>
      </c>
      <c r="B144" t="s">
        <v>398</v>
      </c>
      <c r="C144" t="s">
        <v>329</v>
      </c>
      <c r="D144" t="s">
        <v>301</v>
      </c>
      <c r="E144" t="s">
        <v>393</v>
      </c>
      <c r="F144" t="s">
        <v>456</v>
      </c>
      <c r="G144" t="str">
        <f t="shared" si="51"/>
        <v>Please verify Question Item (to the left) with the question items in Step 3, row 14.</v>
      </c>
      <c r="H144" t="e">
        <f t="shared" si="52"/>
        <v>#N/A</v>
      </c>
      <c r="I144" t="e">
        <f t="shared" si="56"/>
        <v>#N/A</v>
      </c>
      <c r="J144" t="e">
        <f t="shared" si="56"/>
        <v>#N/A</v>
      </c>
      <c r="K144" t="e">
        <f t="shared" si="56"/>
        <v>#N/A</v>
      </c>
      <c r="L144" t="e">
        <f t="shared" si="56"/>
        <v>#N/A</v>
      </c>
      <c r="M144" t="e">
        <f t="shared" si="56"/>
        <v>#N/A</v>
      </c>
      <c r="N144" t="e">
        <f t="shared" si="56"/>
        <v>#N/A</v>
      </c>
      <c r="O144" t="e">
        <f t="shared" si="54"/>
        <v>#N/A</v>
      </c>
      <c r="P144" t="e">
        <f t="shared" si="42"/>
        <v>#N/A</v>
      </c>
      <c r="Q144" t="e">
        <f t="shared" si="43"/>
        <v>#N/A</v>
      </c>
      <c r="R144" t="e">
        <f t="shared" si="44"/>
        <v>#N/A</v>
      </c>
      <c r="S144" t="e">
        <f t="shared" si="45"/>
        <v>#N/A</v>
      </c>
      <c r="T144" t="e">
        <f t="shared" si="46"/>
        <v>#N/A</v>
      </c>
      <c r="U144" t="e">
        <f t="shared" si="47"/>
        <v>#N/A</v>
      </c>
      <c r="V144" t="e">
        <f t="shared" si="48"/>
        <v>#N/A</v>
      </c>
      <c r="W144" t="e">
        <f t="shared" si="49"/>
        <v>#N/A</v>
      </c>
    </row>
    <row r="145" spans="1:23" x14ac:dyDescent="0.25">
      <c r="A145" t="s">
        <v>322</v>
      </c>
      <c r="B145" t="s">
        <v>398</v>
      </c>
      <c r="C145" t="s">
        <v>329</v>
      </c>
      <c r="D145" t="s">
        <v>301</v>
      </c>
      <c r="E145" t="s">
        <v>394</v>
      </c>
      <c r="F145" t="s">
        <v>456</v>
      </c>
      <c r="G145" t="str">
        <f t="shared" si="51"/>
        <v>Please verify Question Item (to the left) with the question items in Step 3, row 14.</v>
      </c>
      <c r="H145" t="e">
        <f t="shared" si="52"/>
        <v>#N/A</v>
      </c>
      <c r="I145" t="e">
        <f t="shared" si="56"/>
        <v>#N/A</v>
      </c>
      <c r="J145" t="e">
        <f t="shared" si="56"/>
        <v>#N/A</v>
      </c>
      <c r="K145" t="e">
        <f t="shared" si="56"/>
        <v>#N/A</v>
      </c>
      <c r="L145" t="e">
        <f t="shared" si="56"/>
        <v>#N/A</v>
      </c>
      <c r="M145" t="e">
        <f t="shared" si="56"/>
        <v>#N/A</v>
      </c>
      <c r="N145" t="e">
        <f t="shared" si="56"/>
        <v>#N/A</v>
      </c>
      <c r="O145" t="e">
        <f t="shared" si="54"/>
        <v>#N/A</v>
      </c>
      <c r="P145" t="e">
        <f t="shared" si="42"/>
        <v>#N/A</v>
      </c>
      <c r="Q145" t="e">
        <f t="shared" si="43"/>
        <v>#N/A</v>
      </c>
      <c r="R145" t="e">
        <f t="shared" si="44"/>
        <v>#N/A</v>
      </c>
      <c r="S145" t="e">
        <f t="shared" si="45"/>
        <v>#N/A</v>
      </c>
      <c r="T145" t="e">
        <f t="shared" si="46"/>
        <v>#N/A</v>
      </c>
      <c r="U145" t="e">
        <f t="shared" si="47"/>
        <v>#N/A</v>
      </c>
      <c r="V145" t="e">
        <f t="shared" si="48"/>
        <v>#N/A</v>
      </c>
      <c r="W145" t="e">
        <f t="shared" si="49"/>
        <v>#N/A</v>
      </c>
    </row>
    <row r="146" spans="1:23" x14ac:dyDescent="0.25">
      <c r="A146" t="s">
        <v>323</v>
      </c>
      <c r="B146" t="s">
        <v>398</v>
      </c>
      <c r="C146" t="s">
        <v>329</v>
      </c>
      <c r="D146" t="s">
        <v>301</v>
      </c>
      <c r="E146" t="s">
        <v>395</v>
      </c>
      <c r="F146" t="s">
        <v>456</v>
      </c>
      <c r="G146" t="str">
        <f t="shared" si="51"/>
        <v>Please verify Question Item (to the left) with the question items in Step 3, row 14.</v>
      </c>
      <c r="H146" t="e">
        <f t="shared" si="52"/>
        <v>#N/A</v>
      </c>
      <c r="I146" t="e">
        <f t="shared" si="56"/>
        <v>#N/A</v>
      </c>
      <c r="J146" t="e">
        <f t="shared" si="56"/>
        <v>#N/A</v>
      </c>
      <c r="K146" t="e">
        <f t="shared" si="56"/>
        <v>#N/A</v>
      </c>
      <c r="L146" t="e">
        <f t="shared" si="56"/>
        <v>#N/A</v>
      </c>
      <c r="M146" t="e">
        <f t="shared" si="56"/>
        <v>#N/A</v>
      </c>
      <c r="N146" t="e">
        <f t="shared" si="56"/>
        <v>#N/A</v>
      </c>
      <c r="O146" t="e">
        <f t="shared" si="54"/>
        <v>#N/A</v>
      </c>
      <c r="P146" t="e">
        <f t="shared" si="42"/>
        <v>#N/A</v>
      </c>
      <c r="Q146" t="e">
        <f t="shared" si="43"/>
        <v>#N/A</v>
      </c>
      <c r="R146" t="e">
        <f t="shared" si="44"/>
        <v>#N/A</v>
      </c>
      <c r="S146" t="e">
        <f t="shared" si="45"/>
        <v>#N/A</v>
      </c>
      <c r="T146" t="e">
        <f t="shared" si="46"/>
        <v>#N/A</v>
      </c>
      <c r="U146" t="e">
        <f t="shared" si="47"/>
        <v>#N/A</v>
      </c>
      <c r="V146" t="e">
        <f t="shared" si="48"/>
        <v>#N/A</v>
      </c>
      <c r="W146" t="e">
        <f t="shared" si="49"/>
        <v>#N/A</v>
      </c>
    </row>
    <row r="147" spans="1:23" x14ac:dyDescent="0.25">
      <c r="A147" t="s">
        <v>324</v>
      </c>
      <c r="B147" t="s">
        <v>398</v>
      </c>
      <c r="C147" t="s">
        <v>329</v>
      </c>
      <c r="D147" t="s">
        <v>301</v>
      </c>
      <c r="E147" t="s">
        <v>396</v>
      </c>
      <c r="F147" t="s">
        <v>456</v>
      </c>
      <c r="G147" t="str">
        <f t="shared" si="51"/>
        <v>Please verify Question Item (to the left) with the question items in Step 3, row 14.</v>
      </c>
      <c r="H147" t="e">
        <f t="shared" si="52"/>
        <v>#N/A</v>
      </c>
      <c r="I147" t="e">
        <f t="shared" si="56"/>
        <v>#N/A</v>
      </c>
      <c r="J147" t="e">
        <f t="shared" si="56"/>
        <v>#N/A</v>
      </c>
      <c r="K147" t="e">
        <f t="shared" si="56"/>
        <v>#N/A</v>
      </c>
      <c r="L147" t="e">
        <f t="shared" si="56"/>
        <v>#N/A</v>
      </c>
      <c r="M147" t="e">
        <f t="shared" si="56"/>
        <v>#N/A</v>
      </c>
      <c r="N147" t="e">
        <f t="shared" si="56"/>
        <v>#N/A</v>
      </c>
      <c r="O147" t="e">
        <f t="shared" si="54"/>
        <v>#N/A</v>
      </c>
      <c r="P147" t="e">
        <f t="shared" si="42"/>
        <v>#N/A</v>
      </c>
      <c r="Q147" t="e">
        <f t="shared" si="43"/>
        <v>#N/A</v>
      </c>
      <c r="R147" t="e">
        <f t="shared" si="44"/>
        <v>#N/A</v>
      </c>
      <c r="S147" t="e">
        <f t="shared" si="45"/>
        <v>#N/A</v>
      </c>
      <c r="T147" t="e">
        <f t="shared" si="46"/>
        <v>#N/A</v>
      </c>
      <c r="U147" t="e">
        <f t="shared" si="47"/>
        <v>#N/A</v>
      </c>
      <c r="V147" t="e">
        <f t="shared" si="48"/>
        <v>#N/A</v>
      </c>
      <c r="W147" t="e">
        <f t="shared" si="49"/>
        <v>#N/A</v>
      </c>
    </row>
    <row r="148" spans="1:23" x14ac:dyDescent="0.25">
      <c r="A148" t="s">
        <v>325</v>
      </c>
      <c r="B148" t="s">
        <v>398</v>
      </c>
      <c r="C148" t="s">
        <v>329</v>
      </c>
      <c r="D148" t="s">
        <v>301</v>
      </c>
      <c r="E148" t="s">
        <v>397</v>
      </c>
      <c r="F148" t="s">
        <v>456</v>
      </c>
      <c r="G148" t="str">
        <f t="shared" si="51"/>
        <v>Please verify Question Item (to the left) with the question items in Step 3, row 14.</v>
      </c>
      <c r="H148" t="e">
        <f t="shared" si="52"/>
        <v>#N/A</v>
      </c>
      <c r="I148" t="e">
        <f t="shared" si="56"/>
        <v>#N/A</v>
      </c>
      <c r="J148" t="e">
        <f t="shared" si="56"/>
        <v>#N/A</v>
      </c>
      <c r="K148" t="e">
        <f t="shared" si="56"/>
        <v>#N/A</v>
      </c>
      <c r="L148" t="e">
        <f t="shared" si="56"/>
        <v>#N/A</v>
      </c>
      <c r="M148" t="e">
        <f t="shared" si="56"/>
        <v>#N/A</v>
      </c>
      <c r="N148" t="e">
        <f t="shared" si="56"/>
        <v>#N/A</v>
      </c>
      <c r="O148" t="e">
        <f t="shared" si="54"/>
        <v>#N/A</v>
      </c>
      <c r="P148" t="e">
        <f t="shared" si="42"/>
        <v>#N/A</v>
      </c>
      <c r="Q148" t="e">
        <f t="shared" si="43"/>
        <v>#N/A</v>
      </c>
      <c r="R148" t="e">
        <f t="shared" si="44"/>
        <v>#N/A</v>
      </c>
      <c r="S148" t="e">
        <f t="shared" si="45"/>
        <v>#N/A</v>
      </c>
      <c r="T148" t="e">
        <f t="shared" si="46"/>
        <v>#N/A</v>
      </c>
      <c r="U148" t="e">
        <f t="shared" si="47"/>
        <v>#N/A</v>
      </c>
      <c r="V148" t="e">
        <f t="shared" si="48"/>
        <v>#N/A</v>
      </c>
      <c r="W148" t="e">
        <f t="shared" si="49"/>
        <v>#N/A</v>
      </c>
    </row>
    <row r="149" spans="1:23" x14ac:dyDescent="0.25">
      <c r="A149" t="s">
        <v>116</v>
      </c>
      <c r="B149" t="s">
        <v>331</v>
      </c>
      <c r="C149" t="s">
        <v>328</v>
      </c>
      <c r="D149" t="s">
        <v>115</v>
      </c>
      <c r="E149" t="s">
        <v>117</v>
      </c>
      <c r="F149" t="s">
        <v>456</v>
      </c>
      <c r="G149" t="str">
        <f t="shared" si="51"/>
        <v>Please verify Question Item (to the left) with the question items in Step 3, row 14.</v>
      </c>
      <c r="H149" t="e">
        <f t="shared" si="52"/>
        <v>#N/A</v>
      </c>
      <c r="I149" t="e">
        <f t="shared" si="56"/>
        <v>#N/A</v>
      </c>
      <c r="J149" t="e">
        <f t="shared" si="56"/>
        <v>#N/A</v>
      </c>
      <c r="K149" t="e">
        <f t="shared" si="56"/>
        <v>#N/A</v>
      </c>
      <c r="L149" t="e">
        <f t="shared" si="56"/>
        <v>#N/A</v>
      </c>
      <c r="M149" t="e">
        <f t="shared" si="56"/>
        <v>#N/A</v>
      </c>
      <c r="N149" t="e">
        <f t="shared" si="56"/>
        <v>#N/A</v>
      </c>
      <c r="O149" t="e">
        <f t="shared" si="54"/>
        <v>#N/A</v>
      </c>
      <c r="P149" t="e">
        <f t="shared" si="42"/>
        <v>#N/A</v>
      </c>
      <c r="Q149" t="e">
        <f t="shared" si="43"/>
        <v>#N/A</v>
      </c>
      <c r="R149" t="e">
        <f t="shared" si="44"/>
        <v>#N/A</v>
      </c>
      <c r="S149" t="e">
        <f t="shared" si="45"/>
        <v>#N/A</v>
      </c>
      <c r="T149" t="e">
        <f t="shared" si="46"/>
        <v>#N/A</v>
      </c>
      <c r="U149" t="e">
        <f t="shared" si="47"/>
        <v>#N/A</v>
      </c>
      <c r="V149" t="e">
        <f t="shared" si="48"/>
        <v>#N/A</v>
      </c>
      <c r="W149" t="e">
        <f t="shared" si="49"/>
        <v>#N/A</v>
      </c>
    </row>
    <row r="150" spans="1:23" x14ac:dyDescent="0.25">
      <c r="A150" t="s">
        <v>118</v>
      </c>
      <c r="B150" t="s">
        <v>331</v>
      </c>
      <c r="C150" t="s">
        <v>328</v>
      </c>
      <c r="D150" t="s">
        <v>115</v>
      </c>
      <c r="E150" t="s">
        <v>119</v>
      </c>
      <c r="F150" t="s">
        <v>456</v>
      </c>
      <c r="G150" t="str">
        <f t="shared" si="51"/>
        <v>Please verify Question Item (to the left) with the question items in Step 3, row 14.</v>
      </c>
      <c r="H150" t="e">
        <f t="shared" si="52"/>
        <v>#N/A</v>
      </c>
      <c r="I150" t="e">
        <f t="shared" si="56"/>
        <v>#N/A</v>
      </c>
      <c r="J150" t="e">
        <f t="shared" si="56"/>
        <v>#N/A</v>
      </c>
      <c r="K150" t="e">
        <f t="shared" si="56"/>
        <v>#N/A</v>
      </c>
      <c r="L150" t="e">
        <f t="shared" si="56"/>
        <v>#N/A</v>
      </c>
      <c r="M150" t="e">
        <f t="shared" si="56"/>
        <v>#N/A</v>
      </c>
      <c r="N150" t="e">
        <f t="shared" si="56"/>
        <v>#N/A</v>
      </c>
      <c r="O150" t="e">
        <f t="shared" si="54"/>
        <v>#N/A</v>
      </c>
      <c r="P150" t="e">
        <f t="shared" ref="P150:P205" si="57">SUMPRODUCT($I$15:$J$15,$I150:$J150)</f>
        <v>#N/A</v>
      </c>
      <c r="Q150" t="e">
        <f t="shared" ref="Q150:Q205" si="58">SUMPRODUCT($K$15:$L$15,$K150:$L150)</f>
        <v>#N/A</v>
      </c>
      <c r="R150" t="e">
        <f t="shared" ref="R150:R205" si="59">SUMPRODUCT($M$15:$N$15,$M150:$N150)</f>
        <v>#N/A</v>
      </c>
      <c r="S150" t="e">
        <f t="shared" ref="S150:S205" si="60">SUM($I150:$J150)</f>
        <v>#N/A</v>
      </c>
      <c r="T150" t="e">
        <f t="shared" ref="T150:T205" si="61">SUM($K150:$L150)</f>
        <v>#N/A</v>
      </c>
      <c r="U150" t="e">
        <f t="shared" ref="U150:U205" si="62">SUM($M150:$N150)</f>
        <v>#N/A</v>
      </c>
      <c r="V150" t="e">
        <f t="shared" ref="V150:V205" si="63">SUM($I150:$N150)</f>
        <v>#N/A</v>
      </c>
      <c r="W150" t="e">
        <f t="shared" ref="W150:W205" si="64">SUM($I150:$O150)</f>
        <v>#N/A</v>
      </c>
    </row>
    <row r="151" spans="1:23" x14ac:dyDescent="0.25">
      <c r="A151" t="s">
        <v>120</v>
      </c>
      <c r="B151" t="s">
        <v>331</v>
      </c>
      <c r="C151" t="s">
        <v>328</v>
      </c>
      <c r="D151" t="s">
        <v>115</v>
      </c>
      <c r="E151" t="s">
        <v>121</v>
      </c>
      <c r="F151" t="s">
        <v>456</v>
      </c>
      <c r="G151" t="str">
        <f t="shared" si="51"/>
        <v>Please verify Question Item (to the left) with the question items in Step 3, row 14.</v>
      </c>
      <c r="H151" t="e">
        <f t="shared" si="52"/>
        <v>#N/A</v>
      </c>
      <c r="I151" t="e">
        <f t="shared" si="56"/>
        <v>#N/A</v>
      </c>
      <c r="J151" t="e">
        <f t="shared" si="56"/>
        <v>#N/A</v>
      </c>
      <c r="K151" t="e">
        <f t="shared" si="56"/>
        <v>#N/A</v>
      </c>
      <c r="L151" t="e">
        <f t="shared" si="56"/>
        <v>#N/A</v>
      </c>
      <c r="M151" t="e">
        <f t="shared" si="56"/>
        <v>#N/A</v>
      </c>
      <c r="N151" t="e">
        <f t="shared" si="56"/>
        <v>#N/A</v>
      </c>
      <c r="O151" t="e">
        <f t="shared" si="54"/>
        <v>#N/A</v>
      </c>
      <c r="P151" t="e">
        <f t="shared" si="57"/>
        <v>#N/A</v>
      </c>
      <c r="Q151" t="e">
        <f t="shared" si="58"/>
        <v>#N/A</v>
      </c>
      <c r="R151" t="e">
        <f t="shared" si="59"/>
        <v>#N/A</v>
      </c>
      <c r="S151" t="e">
        <f t="shared" si="60"/>
        <v>#N/A</v>
      </c>
      <c r="T151" t="e">
        <f t="shared" si="61"/>
        <v>#N/A</v>
      </c>
      <c r="U151" t="e">
        <f t="shared" si="62"/>
        <v>#N/A</v>
      </c>
      <c r="V151" t="e">
        <f t="shared" si="63"/>
        <v>#N/A</v>
      </c>
      <c r="W151" t="e">
        <f t="shared" si="64"/>
        <v>#N/A</v>
      </c>
    </row>
    <row r="152" spans="1:23" x14ac:dyDescent="0.25">
      <c r="A152" t="s">
        <v>122</v>
      </c>
      <c r="B152" t="s">
        <v>331</v>
      </c>
      <c r="C152" t="s">
        <v>328</v>
      </c>
      <c r="D152" t="s">
        <v>115</v>
      </c>
      <c r="E152" t="s">
        <v>123</v>
      </c>
      <c r="F152" t="s">
        <v>456</v>
      </c>
      <c r="G152" t="str">
        <f t="shared" si="51"/>
        <v>Please verify Question Item (to the left) with the question items in Step 3, row 14.</v>
      </c>
      <c r="H152" t="e">
        <f t="shared" si="52"/>
        <v>#N/A</v>
      </c>
      <c r="I152" t="e">
        <f t="shared" si="56"/>
        <v>#N/A</v>
      </c>
      <c r="J152" t="e">
        <f t="shared" si="56"/>
        <v>#N/A</v>
      </c>
      <c r="K152" t="e">
        <f t="shared" si="56"/>
        <v>#N/A</v>
      </c>
      <c r="L152" t="e">
        <f t="shared" si="56"/>
        <v>#N/A</v>
      </c>
      <c r="M152" t="e">
        <f t="shared" si="56"/>
        <v>#N/A</v>
      </c>
      <c r="N152" t="e">
        <f t="shared" si="56"/>
        <v>#N/A</v>
      </c>
      <c r="O152" t="e">
        <f t="shared" si="54"/>
        <v>#N/A</v>
      </c>
      <c r="P152" t="e">
        <f t="shared" si="57"/>
        <v>#N/A</v>
      </c>
      <c r="Q152" t="e">
        <f t="shared" si="58"/>
        <v>#N/A</v>
      </c>
      <c r="R152" t="e">
        <f t="shared" si="59"/>
        <v>#N/A</v>
      </c>
      <c r="S152" t="e">
        <f t="shared" si="60"/>
        <v>#N/A</v>
      </c>
      <c r="T152" t="e">
        <f t="shared" si="61"/>
        <v>#N/A</v>
      </c>
      <c r="U152" t="e">
        <f t="shared" si="62"/>
        <v>#N/A</v>
      </c>
      <c r="V152" t="e">
        <f t="shared" si="63"/>
        <v>#N/A</v>
      </c>
      <c r="W152" t="e">
        <f t="shared" si="64"/>
        <v>#N/A</v>
      </c>
    </row>
    <row r="153" spans="1:23" x14ac:dyDescent="0.25">
      <c r="A153" t="s">
        <v>124</v>
      </c>
      <c r="B153" t="s">
        <v>331</v>
      </c>
      <c r="C153" t="s">
        <v>328</v>
      </c>
      <c r="D153" t="s">
        <v>115</v>
      </c>
      <c r="E153" t="s">
        <v>125</v>
      </c>
      <c r="F153" t="s">
        <v>456</v>
      </c>
      <c r="G153" t="str">
        <f t="shared" si="51"/>
        <v>Please verify Question Item (to the left) with the question items in Step 3, row 14.</v>
      </c>
      <c r="H153" t="e">
        <f t="shared" si="52"/>
        <v>#N/A</v>
      </c>
      <c r="I153" t="e">
        <f t="shared" si="56"/>
        <v>#N/A</v>
      </c>
      <c r="J153" t="e">
        <f t="shared" si="56"/>
        <v>#N/A</v>
      </c>
      <c r="K153" t="e">
        <f t="shared" si="56"/>
        <v>#N/A</v>
      </c>
      <c r="L153" t="e">
        <f t="shared" si="56"/>
        <v>#N/A</v>
      </c>
      <c r="M153" t="e">
        <f t="shared" si="56"/>
        <v>#N/A</v>
      </c>
      <c r="N153" t="e">
        <f t="shared" si="56"/>
        <v>#N/A</v>
      </c>
      <c r="O153" t="e">
        <f t="shared" si="54"/>
        <v>#N/A</v>
      </c>
      <c r="P153" t="e">
        <f t="shared" si="57"/>
        <v>#N/A</v>
      </c>
      <c r="Q153" t="e">
        <f t="shared" si="58"/>
        <v>#N/A</v>
      </c>
      <c r="R153" t="e">
        <f t="shared" si="59"/>
        <v>#N/A</v>
      </c>
      <c r="S153" t="e">
        <f t="shared" si="60"/>
        <v>#N/A</v>
      </c>
      <c r="T153" t="e">
        <f t="shared" si="61"/>
        <v>#N/A</v>
      </c>
      <c r="U153" t="e">
        <f t="shared" si="62"/>
        <v>#N/A</v>
      </c>
      <c r="V153" t="e">
        <f t="shared" si="63"/>
        <v>#N/A</v>
      </c>
      <c r="W153" t="e">
        <f t="shared" si="64"/>
        <v>#N/A</v>
      </c>
    </row>
    <row r="154" spans="1:23" x14ac:dyDescent="0.25">
      <c r="A154" t="s">
        <v>177</v>
      </c>
      <c r="B154" t="s">
        <v>398</v>
      </c>
      <c r="C154" t="s">
        <v>329</v>
      </c>
      <c r="D154" t="s">
        <v>176</v>
      </c>
      <c r="E154" t="s">
        <v>178</v>
      </c>
      <c r="F154" t="s">
        <v>456</v>
      </c>
      <c r="G154" t="str">
        <f t="shared" si="51"/>
        <v>Please verify Question Item (to the left) with the question items in Step 3, row 14.</v>
      </c>
      <c r="H154" t="e">
        <f t="shared" si="52"/>
        <v>#N/A</v>
      </c>
      <c r="I154" t="e">
        <f t="shared" ref="I154:N195" si="65">COUNTIFS(INDEX(SurveyData,,MATCH("*"&amp;$E154&amp;"*",SurveyItemStep3,0)),VLOOKUP($B154&amp;$C154&amp;I$15,ResponseOption,2,FALSE))</f>
        <v>#N/A</v>
      </c>
      <c r="J154" t="e">
        <f t="shared" si="65"/>
        <v>#N/A</v>
      </c>
      <c r="K154" t="e">
        <f t="shared" si="65"/>
        <v>#N/A</v>
      </c>
      <c r="L154" t="e">
        <f t="shared" si="65"/>
        <v>#N/A</v>
      </c>
      <c r="M154" t="e">
        <f t="shared" si="65"/>
        <v>#N/A</v>
      </c>
      <c r="N154" t="e">
        <f t="shared" si="65"/>
        <v>#N/A</v>
      </c>
      <c r="O154" t="e">
        <f t="shared" si="54"/>
        <v>#N/A</v>
      </c>
      <c r="P154" t="e">
        <f t="shared" si="57"/>
        <v>#N/A</v>
      </c>
      <c r="Q154" t="e">
        <f t="shared" si="58"/>
        <v>#N/A</v>
      </c>
      <c r="R154" t="e">
        <f t="shared" si="59"/>
        <v>#N/A</v>
      </c>
      <c r="S154" t="e">
        <f t="shared" si="60"/>
        <v>#N/A</v>
      </c>
      <c r="T154" t="e">
        <f t="shared" si="61"/>
        <v>#N/A</v>
      </c>
      <c r="U154" t="e">
        <f t="shared" si="62"/>
        <v>#N/A</v>
      </c>
      <c r="V154" t="e">
        <f t="shared" si="63"/>
        <v>#N/A</v>
      </c>
      <c r="W154" t="e">
        <f t="shared" si="64"/>
        <v>#N/A</v>
      </c>
    </row>
    <row r="155" spans="1:23" x14ac:dyDescent="0.25">
      <c r="A155" t="s">
        <v>179</v>
      </c>
      <c r="B155" t="s">
        <v>398</v>
      </c>
      <c r="C155" t="s">
        <v>329</v>
      </c>
      <c r="D155" t="s">
        <v>176</v>
      </c>
      <c r="E155" t="s">
        <v>180</v>
      </c>
      <c r="F155" t="s">
        <v>456</v>
      </c>
      <c r="G155" t="str">
        <f t="shared" si="51"/>
        <v>Please verify Question Item (to the left) with the question items in Step 3, row 14.</v>
      </c>
      <c r="H155" t="e">
        <f t="shared" si="52"/>
        <v>#N/A</v>
      </c>
      <c r="I155" t="e">
        <f t="shared" si="65"/>
        <v>#N/A</v>
      </c>
      <c r="J155" t="e">
        <f t="shared" si="65"/>
        <v>#N/A</v>
      </c>
      <c r="K155" t="e">
        <f t="shared" si="65"/>
        <v>#N/A</v>
      </c>
      <c r="L155" t="e">
        <f t="shared" si="65"/>
        <v>#N/A</v>
      </c>
      <c r="M155" t="e">
        <f t="shared" si="65"/>
        <v>#N/A</v>
      </c>
      <c r="N155" t="e">
        <f t="shared" si="65"/>
        <v>#N/A</v>
      </c>
      <c r="O155" t="e">
        <f t="shared" si="54"/>
        <v>#N/A</v>
      </c>
      <c r="P155" t="e">
        <f t="shared" si="57"/>
        <v>#N/A</v>
      </c>
      <c r="Q155" t="e">
        <f t="shared" si="58"/>
        <v>#N/A</v>
      </c>
      <c r="R155" t="e">
        <f t="shared" si="59"/>
        <v>#N/A</v>
      </c>
      <c r="S155" t="e">
        <f t="shared" si="60"/>
        <v>#N/A</v>
      </c>
      <c r="T155" t="e">
        <f t="shared" si="61"/>
        <v>#N/A</v>
      </c>
      <c r="U155" t="e">
        <f t="shared" si="62"/>
        <v>#N/A</v>
      </c>
      <c r="V155" t="e">
        <f t="shared" si="63"/>
        <v>#N/A</v>
      </c>
      <c r="W155" t="e">
        <f t="shared" si="64"/>
        <v>#N/A</v>
      </c>
    </row>
    <row r="156" spans="1:23" x14ac:dyDescent="0.25">
      <c r="A156" t="s">
        <v>181</v>
      </c>
      <c r="B156" t="s">
        <v>398</v>
      </c>
      <c r="C156" t="s">
        <v>329</v>
      </c>
      <c r="D156" t="s">
        <v>176</v>
      </c>
      <c r="E156" t="s">
        <v>182</v>
      </c>
      <c r="F156" t="s">
        <v>456</v>
      </c>
      <c r="G156" t="str">
        <f t="shared" si="51"/>
        <v>Please verify Question Item (to the left) with the question items in Step 3, row 14.</v>
      </c>
      <c r="H156" t="e">
        <f t="shared" si="52"/>
        <v>#N/A</v>
      </c>
      <c r="I156" t="e">
        <f t="shared" si="65"/>
        <v>#N/A</v>
      </c>
      <c r="J156" t="e">
        <f t="shared" si="65"/>
        <v>#N/A</v>
      </c>
      <c r="K156" t="e">
        <f t="shared" si="65"/>
        <v>#N/A</v>
      </c>
      <c r="L156" t="e">
        <f t="shared" si="65"/>
        <v>#N/A</v>
      </c>
      <c r="M156" t="e">
        <f t="shared" si="65"/>
        <v>#N/A</v>
      </c>
      <c r="N156" t="e">
        <f t="shared" si="65"/>
        <v>#N/A</v>
      </c>
      <c r="O156" t="e">
        <f t="shared" si="54"/>
        <v>#N/A</v>
      </c>
      <c r="P156" t="e">
        <f t="shared" si="57"/>
        <v>#N/A</v>
      </c>
      <c r="Q156" t="e">
        <f t="shared" si="58"/>
        <v>#N/A</v>
      </c>
      <c r="R156" t="e">
        <f t="shared" si="59"/>
        <v>#N/A</v>
      </c>
      <c r="S156" t="e">
        <f t="shared" si="60"/>
        <v>#N/A</v>
      </c>
      <c r="T156" t="e">
        <f t="shared" si="61"/>
        <v>#N/A</v>
      </c>
      <c r="U156" t="e">
        <f t="shared" si="62"/>
        <v>#N/A</v>
      </c>
      <c r="V156" t="e">
        <f t="shared" si="63"/>
        <v>#N/A</v>
      </c>
      <c r="W156" t="e">
        <f t="shared" si="64"/>
        <v>#N/A</v>
      </c>
    </row>
    <row r="157" spans="1:23" x14ac:dyDescent="0.25">
      <c r="A157" t="s">
        <v>183</v>
      </c>
      <c r="B157" t="s">
        <v>398</v>
      </c>
      <c r="C157" t="s">
        <v>329</v>
      </c>
      <c r="D157" t="s">
        <v>176</v>
      </c>
      <c r="E157" t="s">
        <v>184</v>
      </c>
      <c r="F157" t="s">
        <v>456</v>
      </c>
      <c r="G157" t="str">
        <f t="shared" si="51"/>
        <v>Please verify Question Item (to the left) with the question items in Step 3, row 14.</v>
      </c>
      <c r="H157" t="e">
        <f t="shared" si="52"/>
        <v>#N/A</v>
      </c>
      <c r="I157" t="e">
        <f t="shared" si="65"/>
        <v>#N/A</v>
      </c>
      <c r="J157" t="e">
        <f t="shared" si="65"/>
        <v>#N/A</v>
      </c>
      <c r="K157" t="e">
        <f t="shared" si="65"/>
        <v>#N/A</v>
      </c>
      <c r="L157" t="e">
        <f t="shared" si="65"/>
        <v>#N/A</v>
      </c>
      <c r="M157" t="e">
        <f t="shared" si="65"/>
        <v>#N/A</v>
      </c>
      <c r="N157" t="e">
        <f t="shared" si="65"/>
        <v>#N/A</v>
      </c>
      <c r="O157" t="e">
        <f t="shared" si="54"/>
        <v>#N/A</v>
      </c>
      <c r="P157" t="e">
        <f t="shared" si="57"/>
        <v>#N/A</v>
      </c>
      <c r="Q157" t="e">
        <f t="shared" si="58"/>
        <v>#N/A</v>
      </c>
      <c r="R157" t="e">
        <f t="shared" si="59"/>
        <v>#N/A</v>
      </c>
      <c r="S157" t="e">
        <f t="shared" si="60"/>
        <v>#N/A</v>
      </c>
      <c r="T157" t="e">
        <f t="shared" si="61"/>
        <v>#N/A</v>
      </c>
      <c r="U157" t="e">
        <f t="shared" si="62"/>
        <v>#N/A</v>
      </c>
      <c r="V157" t="e">
        <f t="shared" si="63"/>
        <v>#N/A</v>
      </c>
      <c r="W157" t="e">
        <f t="shared" si="64"/>
        <v>#N/A</v>
      </c>
    </row>
    <row r="158" spans="1:23" x14ac:dyDescent="0.25">
      <c r="A158" t="s">
        <v>185</v>
      </c>
      <c r="B158" t="s">
        <v>398</v>
      </c>
      <c r="C158" t="s">
        <v>329</v>
      </c>
      <c r="D158" t="s">
        <v>176</v>
      </c>
      <c r="E158" t="s">
        <v>186</v>
      </c>
      <c r="F158" t="s">
        <v>456</v>
      </c>
      <c r="G158" t="str">
        <f t="shared" si="51"/>
        <v>Please verify Question Item (to the left) with the question items in Step 3, row 14.</v>
      </c>
      <c r="H158" t="e">
        <f t="shared" si="52"/>
        <v>#N/A</v>
      </c>
      <c r="I158" t="e">
        <f t="shared" si="65"/>
        <v>#N/A</v>
      </c>
      <c r="J158" t="e">
        <f t="shared" si="65"/>
        <v>#N/A</v>
      </c>
      <c r="K158" t="e">
        <f t="shared" si="65"/>
        <v>#N/A</v>
      </c>
      <c r="L158" t="e">
        <f t="shared" si="65"/>
        <v>#N/A</v>
      </c>
      <c r="M158" t="e">
        <f t="shared" si="65"/>
        <v>#N/A</v>
      </c>
      <c r="N158" t="e">
        <f t="shared" si="65"/>
        <v>#N/A</v>
      </c>
      <c r="O158" t="e">
        <f t="shared" si="54"/>
        <v>#N/A</v>
      </c>
      <c r="P158" t="e">
        <f t="shared" si="57"/>
        <v>#N/A</v>
      </c>
      <c r="Q158" t="e">
        <f t="shared" si="58"/>
        <v>#N/A</v>
      </c>
      <c r="R158" t="e">
        <f t="shared" si="59"/>
        <v>#N/A</v>
      </c>
      <c r="S158" t="e">
        <f t="shared" si="60"/>
        <v>#N/A</v>
      </c>
      <c r="T158" t="e">
        <f t="shared" si="61"/>
        <v>#N/A</v>
      </c>
      <c r="U158" t="e">
        <f t="shared" si="62"/>
        <v>#N/A</v>
      </c>
      <c r="V158" t="e">
        <f t="shared" si="63"/>
        <v>#N/A</v>
      </c>
      <c r="W158" t="e">
        <f t="shared" si="64"/>
        <v>#N/A</v>
      </c>
    </row>
    <row r="159" spans="1:23" x14ac:dyDescent="0.25">
      <c r="A159" t="s">
        <v>187</v>
      </c>
      <c r="B159" t="s">
        <v>398</v>
      </c>
      <c r="C159" t="s">
        <v>329</v>
      </c>
      <c r="D159" t="s">
        <v>176</v>
      </c>
      <c r="E159" t="s">
        <v>188</v>
      </c>
      <c r="F159" t="s">
        <v>456</v>
      </c>
      <c r="G159" t="str">
        <f t="shared" si="51"/>
        <v>Please verify Question Item (to the left) with the question items in Step 3, row 14.</v>
      </c>
      <c r="H159" t="e">
        <f t="shared" si="52"/>
        <v>#N/A</v>
      </c>
      <c r="I159" t="e">
        <f t="shared" si="65"/>
        <v>#N/A</v>
      </c>
      <c r="J159" t="e">
        <f t="shared" si="65"/>
        <v>#N/A</v>
      </c>
      <c r="K159" t="e">
        <f t="shared" si="65"/>
        <v>#N/A</v>
      </c>
      <c r="L159" t="e">
        <f t="shared" si="65"/>
        <v>#N/A</v>
      </c>
      <c r="M159" t="e">
        <f t="shared" si="65"/>
        <v>#N/A</v>
      </c>
      <c r="N159" t="e">
        <f t="shared" si="65"/>
        <v>#N/A</v>
      </c>
      <c r="O159" t="e">
        <f t="shared" si="54"/>
        <v>#N/A</v>
      </c>
      <c r="P159" t="e">
        <f t="shared" si="57"/>
        <v>#N/A</v>
      </c>
      <c r="Q159" t="e">
        <f t="shared" si="58"/>
        <v>#N/A</v>
      </c>
      <c r="R159" t="e">
        <f t="shared" si="59"/>
        <v>#N/A</v>
      </c>
      <c r="S159" t="e">
        <f t="shared" si="60"/>
        <v>#N/A</v>
      </c>
      <c r="T159" t="e">
        <f t="shared" si="61"/>
        <v>#N/A</v>
      </c>
      <c r="U159" t="e">
        <f t="shared" si="62"/>
        <v>#N/A</v>
      </c>
      <c r="V159" t="e">
        <f t="shared" si="63"/>
        <v>#N/A</v>
      </c>
      <c r="W159" t="e">
        <f t="shared" si="64"/>
        <v>#N/A</v>
      </c>
    </row>
    <row r="160" spans="1:23" x14ac:dyDescent="0.25">
      <c r="A160" t="s">
        <v>189</v>
      </c>
      <c r="B160" t="s">
        <v>398</v>
      </c>
      <c r="C160" t="s">
        <v>329</v>
      </c>
      <c r="D160" t="s">
        <v>176</v>
      </c>
      <c r="E160" t="s">
        <v>190</v>
      </c>
      <c r="F160" t="s">
        <v>456</v>
      </c>
      <c r="G160" t="str">
        <f t="shared" si="51"/>
        <v>Please verify Question Item (to the left) with the question items in Step 3, row 14.</v>
      </c>
      <c r="H160" t="e">
        <f t="shared" si="52"/>
        <v>#N/A</v>
      </c>
      <c r="I160" t="e">
        <f t="shared" si="65"/>
        <v>#N/A</v>
      </c>
      <c r="J160" t="e">
        <f t="shared" si="65"/>
        <v>#N/A</v>
      </c>
      <c r="K160" t="e">
        <f t="shared" si="65"/>
        <v>#N/A</v>
      </c>
      <c r="L160" t="e">
        <f t="shared" si="65"/>
        <v>#N/A</v>
      </c>
      <c r="M160" t="e">
        <f t="shared" si="65"/>
        <v>#N/A</v>
      </c>
      <c r="N160" t="e">
        <f t="shared" si="65"/>
        <v>#N/A</v>
      </c>
      <c r="O160" t="e">
        <f t="shared" si="54"/>
        <v>#N/A</v>
      </c>
      <c r="P160" t="e">
        <f t="shared" si="57"/>
        <v>#N/A</v>
      </c>
      <c r="Q160" t="e">
        <f t="shared" si="58"/>
        <v>#N/A</v>
      </c>
      <c r="R160" t="e">
        <f t="shared" si="59"/>
        <v>#N/A</v>
      </c>
      <c r="S160" t="e">
        <f t="shared" si="60"/>
        <v>#N/A</v>
      </c>
      <c r="T160" t="e">
        <f t="shared" si="61"/>
        <v>#N/A</v>
      </c>
      <c r="U160" t="e">
        <f t="shared" si="62"/>
        <v>#N/A</v>
      </c>
      <c r="V160" t="e">
        <f t="shared" si="63"/>
        <v>#N/A</v>
      </c>
      <c r="W160" t="e">
        <f t="shared" si="64"/>
        <v>#N/A</v>
      </c>
    </row>
    <row r="161" spans="1:23" x14ac:dyDescent="0.25">
      <c r="A161" t="s">
        <v>191</v>
      </c>
      <c r="B161" t="s">
        <v>398</v>
      </c>
      <c r="C161" t="s">
        <v>329</v>
      </c>
      <c r="D161" t="s">
        <v>176</v>
      </c>
      <c r="E161" t="s">
        <v>192</v>
      </c>
      <c r="F161" t="s">
        <v>456</v>
      </c>
      <c r="G161" t="str">
        <f t="shared" si="51"/>
        <v>Please verify Question Item (to the left) with the question items in Step 3, row 14.</v>
      </c>
      <c r="H161" t="e">
        <f t="shared" si="52"/>
        <v>#N/A</v>
      </c>
      <c r="I161" t="e">
        <f t="shared" si="65"/>
        <v>#N/A</v>
      </c>
      <c r="J161" t="e">
        <f t="shared" si="65"/>
        <v>#N/A</v>
      </c>
      <c r="K161" t="e">
        <f t="shared" si="65"/>
        <v>#N/A</v>
      </c>
      <c r="L161" t="e">
        <f t="shared" si="65"/>
        <v>#N/A</v>
      </c>
      <c r="M161" t="e">
        <f t="shared" si="65"/>
        <v>#N/A</v>
      </c>
      <c r="N161" t="e">
        <f t="shared" si="65"/>
        <v>#N/A</v>
      </c>
      <c r="O161" t="e">
        <f t="shared" si="54"/>
        <v>#N/A</v>
      </c>
      <c r="P161" t="e">
        <f t="shared" si="57"/>
        <v>#N/A</v>
      </c>
      <c r="Q161" t="e">
        <f t="shared" si="58"/>
        <v>#N/A</v>
      </c>
      <c r="R161" t="e">
        <f t="shared" si="59"/>
        <v>#N/A</v>
      </c>
      <c r="S161" t="e">
        <f t="shared" si="60"/>
        <v>#N/A</v>
      </c>
      <c r="T161" t="e">
        <f t="shared" si="61"/>
        <v>#N/A</v>
      </c>
      <c r="U161" t="e">
        <f t="shared" si="62"/>
        <v>#N/A</v>
      </c>
      <c r="V161" t="e">
        <f t="shared" si="63"/>
        <v>#N/A</v>
      </c>
      <c r="W161" t="e">
        <f t="shared" si="64"/>
        <v>#N/A</v>
      </c>
    </row>
    <row r="162" spans="1:23" x14ac:dyDescent="0.25">
      <c r="A162" t="s">
        <v>193</v>
      </c>
      <c r="B162" t="s">
        <v>398</v>
      </c>
      <c r="C162" t="s">
        <v>329</v>
      </c>
      <c r="D162" t="s">
        <v>176</v>
      </c>
      <c r="E162" t="s">
        <v>194</v>
      </c>
      <c r="F162" t="s">
        <v>456</v>
      </c>
      <c r="G162" t="str">
        <f t="shared" si="51"/>
        <v>Please verify Question Item (to the left) with the question items in Step 3, row 14.</v>
      </c>
      <c r="H162" t="e">
        <f t="shared" si="52"/>
        <v>#N/A</v>
      </c>
      <c r="I162" t="e">
        <f t="shared" si="65"/>
        <v>#N/A</v>
      </c>
      <c r="J162" t="e">
        <f t="shared" si="65"/>
        <v>#N/A</v>
      </c>
      <c r="K162" t="e">
        <f t="shared" si="65"/>
        <v>#N/A</v>
      </c>
      <c r="L162" t="e">
        <f t="shared" si="65"/>
        <v>#N/A</v>
      </c>
      <c r="M162" t="e">
        <f t="shared" si="65"/>
        <v>#N/A</v>
      </c>
      <c r="N162" t="e">
        <f t="shared" si="65"/>
        <v>#N/A</v>
      </c>
      <c r="O162" t="e">
        <f t="shared" si="54"/>
        <v>#N/A</v>
      </c>
      <c r="P162" t="e">
        <f t="shared" si="57"/>
        <v>#N/A</v>
      </c>
      <c r="Q162" t="e">
        <f t="shared" si="58"/>
        <v>#N/A</v>
      </c>
      <c r="R162" t="e">
        <f t="shared" si="59"/>
        <v>#N/A</v>
      </c>
      <c r="S162" t="e">
        <f t="shared" si="60"/>
        <v>#N/A</v>
      </c>
      <c r="T162" t="e">
        <f t="shared" si="61"/>
        <v>#N/A</v>
      </c>
      <c r="U162" t="e">
        <f t="shared" si="62"/>
        <v>#N/A</v>
      </c>
      <c r="V162" t="e">
        <f t="shared" si="63"/>
        <v>#N/A</v>
      </c>
      <c r="W162" t="e">
        <f t="shared" si="64"/>
        <v>#N/A</v>
      </c>
    </row>
    <row r="163" spans="1:23" x14ac:dyDescent="0.25">
      <c r="A163" t="s">
        <v>195</v>
      </c>
      <c r="B163" t="s">
        <v>398</v>
      </c>
      <c r="C163" t="s">
        <v>329</v>
      </c>
      <c r="D163" t="s">
        <v>176</v>
      </c>
      <c r="E163" t="s">
        <v>196</v>
      </c>
      <c r="F163" t="s">
        <v>456</v>
      </c>
      <c r="G163" t="str">
        <f t="shared" si="51"/>
        <v>Please verify Question Item (to the left) with the question items in Step 3, row 14.</v>
      </c>
      <c r="H163" t="e">
        <f t="shared" si="52"/>
        <v>#N/A</v>
      </c>
      <c r="I163" t="e">
        <f t="shared" si="65"/>
        <v>#N/A</v>
      </c>
      <c r="J163" t="e">
        <f t="shared" si="65"/>
        <v>#N/A</v>
      </c>
      <c r="K163" t="e">
        <f t="shared" si="65"/>
        <v>#N/A</v>
      </c>
      <c r="L163" t="e">
        <f t="shared" si="65"/>
        <v>#N/A</v>
      </c>
      <c r="M163" t="e">
        <f t="shared" si="65"/>
        <v>#N/A</v>
      </c>
      <c r="N163" t="e">
        <f t="shared" si="65"/>
        <v>#N/A</v>
      </c>
      <c r="O163" t="e">
        <f t="shared" si="54"/>
        <v>#N/A</v>
      </c>
      <c r="P163" t="e">
        <f t="shared" si="57"/>
        <v>#N/A</v>
      </c>
      <c r="Q163" t="e">
        <f t="shared" si="58"/>
        <v>#N/A</v>
      </c>
      <c r="R163" t="e">
        <f t="shared" si="59"/>
        <v>#N/A</v>
      </c>
      <c r="S163" t="e">
        <f t="shared" si="60"/>
        <v>#N/A</v>
      </c>
      <c r="T163" t="e">
        <f t="shared" si="61"/>
        <v>#N/A</v>
      </c>
      <c r="U163" t="e">
        <f t="shared" si="62"/>
        <v>#N/A</v>
      </c>
      <c r="V163" t="e">
        <f t="shared" si="63"/>
        <v>#N/A</v>
      </c>
      <c r="W163" t="e">
        <f t="shared" si="64"/>
        <v>#N/A</v>
      </c>
    </row>
    <row r="164" spans="1:23" x14ac:dyDescent="0.25">
      <c r="A164" t="s">
        <v>197</v>
      </c>
      <c r="B164" t="s">
        <v>398</v>
      </c>
      <c r="C164" t="s">
        <v>329</v>
      </c>
      <c r="D164" t="s">
        <v>176</v>
      </c>
      <c r="E164" t="s">
        <v>198</v>
      </c>
      <c r="F164" t="s">
        <v>456</v>
      </c>
      <c r="G164" t="str">
        <f t="shared" si="51"/>
        <v>Please verify Question Item (to the left) with the question items in Step 3, row 14.</v>
      </c>
      <c r="H164" t="e">
        <f t="shared" si="52"/>
        <v>#N/A</v>
      </c>
      <c r="I164" t="e">
        <f t="shared" si="65"/>
        <v>#N/A</v>
      </c>
      <c r="J164" t="e">
        <f t="shared" si="65"/>
        <v>#N/A</v>
      </c>
      <c r="K164" t="e">
        <f t="shared" si="65"/>
        <v>#N/A</v>
      </c>
      <c r="L164" t="e">
        <f t="shared" si="65"/>
        <v>#N/A</v>
      </c>
      <c r="M164" t="e">
        <f t="shared" si="65"/>
        <v>#N/A</v>
      </c>
      <c r="N164" t="e">
        <f t="shared" si="65"/>
        <v>#N/A</v>
      </c>
      <c r="O164" t="e">
        <f t="shared" si="54"/>
        <v>#N/A</v>
      </c>
      <c r="P164" t="e">
        <f t="shared" si="57"/>
        <v>#N/A</v>
      </c>
      <c r="Q164" t="e">
        <f t="shared" si="58"/>
        <v>#N/A</v>
      </c>
      <c r="R164" t="e">
        <f t="shared" si="59"/>
        <v>#N/A</v>
      </c>
      <c r="S164" t="e">
        <f t="shared" si="60"/>
        <v>#N/A</v>
      </c>
      <c r="T164" t="e">
        <f t="shared" si="61"/>
        <v>#N/A</v>
      </c>
      <c r="U164" t="e">
        <f t="shared" si="62"/>
        <v>#N/A</v>
      </c>
      <c r="V164" t="e">
        <f t="shared" si="63"/>
        <v>#N/A</v>
      </c>
      <c r="W164" t="e">
        <f t="shared" si="64"/>
        <v>#N/A</v>
      </c>
    </row>
    <row r="165" spans="1:23" x14ac:dyDescent="0.25">
      <c r="A165" t="s">
        <v>199</v>
      </c>
      <c r="B165" t="s">
        <v>398</v>
      </c>
      <c r="C165" t="s">
        <v>329</v>
      </c>
      <c r="D165" t="s">
        <v>176</v>
      </c>
      <c r="E165" t="s">
        <v>200</v>
      </c>
      <c r="F165" t="s">
        <v>456</v>
      </c>
      <c r="G165" t="str">
        <f t="shared" si="51"/>
        <v>Please verify Question Item (to the left) with the question items in Step 3, row 14.</v>
      </c>
      <c r="H165" t="e">
        <f t="shared" si="52"/>
        <v>#N/A</v>
      </c>
      <c r="I165" t="e">
        <f t="shared" si="65"/>
        <v>#N/A</v>
      </c>
      <c r="J165" t="e">
        <f t="shared" si="65"/>
        <v>#N/A</v>
      </c>
      <c r="K165" t="e">
        <f t="shared" si="65"/>
        <v>#N/A</v>
      </c>
      <c r="L165" t="e">
        <f t="shared" si="65"/>
        <v>#N/A</v>
      </c>
      <c r="M165" t="e">
        <f t="shared" si="65"/>
        <v>#N/A</v>
      </c>
      <c r="N165" t="e">
        <f t="shared" si="65"/>
        <v>#N/A</v>
      </c>
      <c r="O165" t="e">
        <f t="shared" si="54"/>
        <v>#N/A</v>
      </c>
      <c r="P165" t="e">
        <f t="shared" si="57"/>
        <v>#N/A</v>
      </c>
      <c r="Q165" t="e">
        <f t="shared" si="58"/>
        <v>#N/A</v>
      </c>
      <c r="R165" t="e">
        <f t="shared" si="59"/>
        <v>#N/A</v>
      </c>
      <c r="S165" t="e">
        <f t="shared" si="60"/>
        <v>#N/A</v>
      </c>
      <c r="T165" t="e">
        <f t="shared" si="61"/>
        <v>#N/A</v>
      </c>
      <c r="U165" t="e">
        <f t="shared" si="62"/>
        <v>#N/A</v>
      </c>
      <c r="V165" t="e">
        <f t="shared" si="63"/>
        <v>#N/A</v>
      </c>
      <c r="W165" t="e">
        <f t="shared" si="64"/>
        <v>#N/A</v>
      </c>
    </row>
    <row r="166" spans="1:23" x14ac:dyDescent="0.25">
      <c r="A166" t="s">
        <v>201</v>
      </c>
      <c r="B166" t="s">
        <v>398</v>
      </c>
      <c r="C166" t="s">
        <v>329</v>
      </c>
      <c r="D166" t="s">
        <v>176</v>
      </c>
      <c r="E166" t="s">
        <v>202</v>
      </c>
      <c r="F166" t="s">
        <v>456</v>
      </c>
      <c r="G166" t="str">
        <f t="shared" si="51"/>
        <v>Please verify Question Item (to the left) with the question items in Step 3, row 14.</v>
      </c>
      <c r="H166" t="e">
        <f t="shared" si="52"/>
        <v>#N/A</v>
      </c>
      <c r="I166" t="e">
        <f t="shared" si="65"/>
        <v>#N/A</v>
      </c>
      <c r="J166" t="e">
        <f t="shared" si="65"/>
        <v>#N/A</v>
      </c>
      <c r="K166" t="e">
        <f t="shared" si="65"/>
        <v>#N/A</v>
      </c>
      <c r="L166" t="e">
        <f t="shared" si="65"/>
        <v>#N/A</v>
      </c>
      <c r="M166" t="e">
        <f t="shared" si="65"/>
        <v>#N/A</v>
      </c>
      <c r="N166" t="e">
        <f t="shared" si="65"/>
        <v>#N/A</v>
      </c>
      <c r="O166" t="e">
        <f t="shared" si="54"/>
        <v>#N/A</v>
      </c>
      <c r="P166" t="e">
        <f t="shared" si="57"/>
        <v>#N/A</v>
      </c>
      <c r="Q166" t="e">
        <f t="shared" si="58"/>
        <v>#N/A</v>
      </c>
      <c r="R166" t="e">
        <f t="shared" si="59"/>
        <v>#N/A</v>
      </c>
      <c r="S166" t="e">
        <f t="shared" si="60"/>
        <v>#N/A</v>
      </c>
      <c r="T166" t="e">
        <f t="shared" si="61"/>
        <v>#N/A</v>
      </c>
      <c r="U166" t="e">
        <f t="shared" si="62"/>
        <v>#N/A</v>
      </c>
      <c r="V166" t="e">
        <f t="shared" si="63"/>
        <v>#N/A</v>
      </c>
      <c r="W166" t="e">
        <f t="shared" si="64"/>
        <v>#N/A</v>
      </c>
    </row>
    <row r="167" spans="1:23" x14ac:dyDescent="0.25">
      <c r="A167" t="s">
        <v>203</v>
      </c>
      <c r="B167" t="s">
        <v>398</v>
      </c>
      <c r="C167" t="s">
        <v>329</v>
      </c>
      <c r="D167" t="s">
        <v>176</v>
      </c>
      <c r="E167" t="s">
        <v>204</v>
      </c>
      <c r="F167" t="s">
        <v>456</v>
      </c>
      <c r="G167" t="str">
        <f t="shared" si="51"/>
        <v>Please verify Question Item (to the left) with the question items in Step 3, row 14.</v>
      </c>
      <c r="H167" t="e">
        <f t="shared" si="52"/>
        <v>#N/A</v>
      </c>
      <c r="I167" t="e">
        <f t="shared" si="65"/>
        <v>#N/A</v>
      </c>
      <c r="J167" t="e">
        <f t="shared" si="65"/>
        <v>#N/A</v>
      </c>
      <c r="K167" t="e">
        <f t="shared" si="65"/>
        <v>#N/A</v>
      </c>
      <c r="L167" t="e">
        <f t="shared" si="65"/>
        <v>#N/A</v>
      </c>
      <c r="M167" t="e">
        <f t="shared" si="65"/>
        <v>#N/A</v>
      </c>
      <c r="N167" t="e">
        <f t="shared" si="65"/>
        <v>#N/A</v>
      </c>
      <c r="O167" t="e">
        <f t="shared" si="54"/>
        <v>#N/A</v>
      </c>
      <c r="P167" t="e">
        <f t="shared" si="57"/>
        <v>#N/A</v>
      </c>
      <c r="Q167" t="e">
        <f t="shared" si="58"/>
        <v>#N/A</v>
      </c>
      <c r="R167" t="e">
        <f t="shared" si="59"/>
        <v>#N/A</v>
      </c>
      <c r="S167" t="e">
        <f t="shared" si="60"/>
        <v>#N/A</v>
      </c>
      <c r="T167" t="e">
        <f t="shared" si="61"/>
        <v>#N/A</v>
      </c>
      <c r="U167" t="e">
        <f t="shared" si="62"/>
        <v>#N/A</v>
      </c>
      <c r="V167" t="e">
        <f t="shared" si="63"/>
        <v>#N/A</v>
      </c>
      <c r="W167" t="e">
        <f t="shared" si="64"/>
        <v>#N/A</v>
      </c>
    </row>
    <row r="168" spans="1:23" x14ac:dyDescent="0.25">
      <c r="A168" t="s">
        <v>205</v>
      </c>
      <c r="B168" t="s">
        <v>398</v>
      </c>
      <c r="C168" t="s">
        <v>329</v>
      </c>
      <c r="D168" t="s">
        <v>176</v>
      </c>
      <c r="E168" t="s">
        <v>206</v>
      </c>
      <c r="F168" t="s">
        <v>456</v>
      </c>
      <c r="G168" t="str">
        <f t="shared" si="51"/>
        <v>Please verify Question Item (to the left) with the question items in Step 3, row 14.</v>
      </c>
      <c r="H168" t="e">
        <f t="shared" si="52"/>
        <v>#N/A</v>
      </c>
      <c r="I168" t="e">
        <f t="shared" si="65"/>
        <v>#N/A</v>
      </c>
      <c r="J168" t="e">
        <f t="shared" si="65"/>
        <v>#N/A</v>
      </c>
      <c r="K168" t="e">
        <f t="shared" si="65"/>
        <v>#N/A</v>
      </c>
      <c r="L168" t="e">
        <f t="shared" si="65"/>
        <v>#N/A</v>
      </c>
      <c r="M168" t="e">
        <f t="shared" si="65"/>
        <v>#N/A</v>
      </c>
      <c r="N168" t="e">
        <f t="shared" si="65"/>
        <v>#N/A</v>
      </c>
      <c r="O168" t="e">
        <f t="shared" si="54"/>
        <v>#N/A</v>
      </c>
      <c r="P168" t="e">
        <f t="shared" si="57"/>
        <v>#N/A</v>
      </c>
      <c r="Q168" t="e">
        <f t="shared" si="58"/>
        <v>#N/A</v>
      </c>
      <c r="R168" t="e">
        <f t="shared" si="59"/>
        <v>#N/A</v>
      </c>
      <c r="S168" t="e">
        <f t="shared" si="60"/>
        <v>#N/A</v>
      </c>
      <c r="T168" t="e">
        <f t="shared" si="61"/>
        <v>#N/A</v>
      </c>
      <c r="U168" t="e">
        <f t="shared" si="62"/>
        <v>#N/A</v>
      </c>
      <c r="V168" t="e">
        <f t="shared" si="63"/>
        <v>#N/A</v>
      </c>
      <c r="W168" t="e">
        <f t="shared" si="64"/>
        <v>#N/A</v>
      </c>
    </row>
    <row r="169" spans="1:23" x14ac:dyDescent="0.25">
      <c r="A169" t="s">
        <v>207</v>
      </c>
      <c r="B169" t="s">
        <v>398</v>
      </c>
      <c r="C169" t="s">
        <v>329</v>
      </c>
      <c r="D169" t="s">
        <v>176</v>
      </c>
      <c r="E169" t="s">
        <v>208</v>
      </c>
      <c r="F169" t="s">
        <v>456</v>
      </c>
      <c r="G169" t="str">
        <f t="shared" si="51"/>
        <v>Please verify Question Item (to the left) with the question items in Step 3, row 14.</v>
      </c>
      <c r="H169" t="e">
        <f t="shared" si="52"/>
        <v>#N/A</v>
      </c>
      <c r="I169" t="e">
        <f t="shared" si="65"/>
        <v>#N/A</v>
      </c>
      <c r="J169" t="e">
        <f t="shared" si="65"/>
        <v>#N/A</v>
      </c>
      <c r="K169" t="e">
        <f t="shared" si="65"/>
        <v>#N/A</v>
      </c>
      <c r="L169" t="e">
        <f t="shared" si="65"/>
        <v>#N/A</v>
      </c>
      <c r="M169" t="e">
        <f t="shared" si="65"/>
        <v>#N/A</v>
      </c>
      <c r="N169" t="e">
        <f t="shared" si="65"/>
        <v>#N/A</v>
      </c>
      <c r="O169" t="e">
        <f t="shared" si="54"/>
        <v>#N/A</v>
      </c>
      <c r="P169" t="e">
        <f t="shared" si="57"/>
        <v>#N/A</v>
      </c>
      <c r="Q169" t="e">
        <f t="shared" si="58"/>
        <v>#N/A</v>
      </c>
      <c r="R169" t="e">
        <f t="shared" si="59"/>
        <v>#N/A</v>
      </c>
      <c r="S169" t="e">
        <f t="shared" si="60"/>
        <v>#N/A</v>
      </c>
      <c r="T169" t="e">
        <f t="shared" si="61"/>
        <v>#N/A</v>
      </c>
      <c r="U169" t="e">
        <f t="shared" si="62"/>
        <v>#N/A</v>
      </c>
      <c r="V169" t="e">
        <f t="shared" si="63"/>
        <v>#N/A</v>
      </c>
      <c r="W169" t="e">
        <f t="shared" si="64"/>
        <v>#N/A</v>
      </c>
    </row>
    <row r="170" spans="1:23" x14ac:dyDescent="0.25">
      <c r="A170" t="s">
        <v>209</v>
      </c>
      <c r="B170" t="s">
        <v>398</v>
      </c>
      <c r="C170" t="s">
        <v>329</v>
      </c>
      <c r="D170" t="s">
        <v>176</v>
      </c>
      <c r="E170" t="s">
        <v>210</v>
      </c>
      <c r="F170" t="s">
        <v>456</v>
      </c>
      <c r="G170" t="str">
        <f t="shared" si="51"/>
        <v>Please verify Question Item (to the left) with the question items in Step 3, row 14.</v>
      </c>
      <c r="H170" t="e">
        <f t="shared" si="52"/>
        <v>#N/A</v>
      </c>
      <c r="I170" t="e">
        <f t="shared" si="65"/>
        <v>#N/A</v>
      </c>
      <c r="J170" t="e">
        <f t="shared" si="65"/>
        <v>#N/A</v>
      </c>
      <c r="K170" t="e">
        <f t="shared" si="65"/>
        <v>#N/A</v>
      </c>
      <c r="L170" t="e">
        <f t="shared" si="65"/>
        <v>#N/A</v>
      </c>
      <c r="M170" t="e">
        <f t="shared" si="65"/>
        <v>#N/A</v>
      </c>
      <c r="N170" t="e">
        <f t="shared" si="65"/>
        <v>#N/A</v>
      </c>
      <c r="O170" t="e">
        <f t="shared" si="54"/>
        <v>#N/A</v>
      </c>
      <c r="P170" t="e">
        <f t="shared" si="57"/>
        <v>#N/A</v>
      </c>
      <c r="Q170" t="e">
        <f t="shared" si="58"/>
        <v>#N/A</v>
      </c>
      <c r="R170" t="e">
        <f t="shared" si="59"/>
        <v>#N/A</v>
      </c>
      <c r="S170" t="e">
        <f t="shared" si="60"/>
        <v>#N/A</v>
      </c>
      <c r="T170" t="e">
        <f t="shared" si="61"/>
        <v>#N/A</v>
      </c>
      <c r="U170" t="e">
        <f t="shared" si="62"/>
        <v>#N/A</v>
      </c>
      <c r="V170" t="e">
        <f t="shared" si="63"/>
        <v>#N/A</v>
      </c>
      <c r="W170" t="e">
        <f t="shared" si="64"/>
        <v>#N/A</v>
      </c>
    </row>
    <row r="171" spans="1:23" x14ac:dyDescent="0.25">
      <c r="A171" t="s">
        <v>211</v>
      </c>
      <c r="B171" t="s">
        <v>398</v>
      </c>
      <c r="C171" t="s">
        <v>329</v>
      </c>
      <c r="D171" t="s">
        <v>176</v>
      </c>
      <c r="E171" t="s">
        <v>212</v>
      </c>
      <c r="F171" t="s">
        <v>456</v>
      </c>
      <c r="G171" t="str">
        <f t="shared" si="51"/>
        <v>Please verify Question Item (to the left) with the question items in Step 3, row 14.</v>
      </c>
      <c r="H171" t="e">
        <f t="shared" si="52"/>
        <v>#N/A</v>
      </c>
      <c r="I171" t="e">
        <f t="shared" si="65"/>
        <v>#N/A</v>
      </c>
      <c r="J171" t="e">
        <f t="shared" si="65"/>
        <v>#N/A</v>
      </c>
      <c r="K171" t="e">
        <f t="shared" si="65"/>
        <v>#N/A</v>
      </c>
      <c r="L171" t="e">
        <f t="shared" si="65"/>
        <v>#N/A</v>
      </c>
      <c r="M171" t="e">
        <f t="shared" si="65"/>
        <v>#N/A</v>
      </c>
      <c r="N171" t="e">
        <f t="shared" si="65"/>
        <v>#N/A</v>
      </c>
      <c r="O171" t="e">
        <f t="shared" si="54"/>
        <v>#N/A</v>
      </c>
      <c r="P171" t="e">
        <f t="shared" si="57"/>
        <v>#N/A</v>
      </c>
      <c r="Q171" t="e">
        <f t="shared" si="58"/>
        <v>#N/A</v>
      </c>
      <c r="R171" t="e">
        <f t="shared" si="59"/>
        <v>#N/A</v>
      </c>
      <c r="S171" t="e">
        <f t="shared" si="60"/>
        <v>#N/A</v>
      </c>
      <c r="T171" t="e">
        <f t="shared" si="61"/>
        <v>#N/A</v>
      </c>
      <c r="U171" t="e">
        <f t="shared" si="62"/>
        <v>#N/A</v>
      </c>
      <c r="V171" t="e">
        <f t="shared" si="63"/>
        <v>#N/A</v>
      </c>
      <c r="W171" t="e">
        <f t="shared" si="64"/>
        <v>#N/A</v>
      </c>
    </row>
    <row r="172" spans="1:23" x14ac:dyDescent="0.25">
      <c r="A172" t="s">
        <v>213</v>
      </c>
      <c r="B172" t="s">
        <v>398</v>
      </c>
      <c r="C172" t="s">
        <v>329</v>
      </c>
      <c r="D172" t="s">
        <v>176</v>
      </c>
      <c r="E172" t="s">
        <v>214</v>
      </c>
      <c r="F172" t="s">
        <v>456</v>
      </c>
      <c r="G172" t="str">
        <f t="shared" si="51"/>
        <v>Please verify Question Item (to the left) with the question items in Step 3, row 14.</v>
      </c>
      <c r="H172" t="e">
        <f t="shared" si="52"/>
        <v>#N/A</v>
      </c>
      <c r="I172" t="e">
        <f t="shared" si="65"/>
        <v>#N/A</v>
      </c>
      <c r="J172" t="e">
        <f t="shared" si="65"/>
        <v>#N/A</v>
      </c>
      <c r="K172" t="e">
        <f t="shared" si="65"/>
        <v>#N/A</v>
      </c>
      <c r="L172" t="e">
        <f t="shared" si="65"/>
        <v>#N/A</v>
      </c>
      <c r="M172" t="e">
        <f t="shared" si="65"/>
        <v>#N/A</v>
      </c>
      <c r="N172" t="e">
        <f t="shared" si="65"/>
        <v>#N/A</v>
      </c>
      <c r="O172" t="e">
        <f t="shared" si="54"/>
        <v>#N/A</v>
      </c>
      <c r="P172" t="e">
        <f t="shared" si="57"/>
        <v>#N/A</v>
      </c>
      <c r="Q172" t="e">
        <f t="shared" si="58"/>
        <v>#N/A</v>
      </c>
      <c r="R172" t="e">
        <f t="shared" si="59"/>
        <v>#N/A</v>
      </c>
      <c r="S172" t="e">
        <f t="shared" si="60"/>
        <v>#N/A</v>
      </c>
      <c r="T172" t="e">
        <f t="shared" si="61"/>
        <v>#N/A</v>
      </c>
      <c r="U172" t="e">
        <f t="shared" si="62"/>
        <v>#N/A</v>
      </c>
      <c r="V172" t="e">
        <f t="shared" si="63"/>
        <v>#N/A</v>
      </c>
      <c r="W172" t="e">
        <f t="shared" si="64"/>
        <v>#N/A</v>
      </c>
    </row>
    <row r="173" spans="1:23" x14ac:dyDescent="0.25">
      <c r="A173" t="s">
        <v>215</v>
      </c>
      <c r="B173" t="s">
        <v>398</v>
      </c>
      <c r="C173" t="s">
        <v>329</v>
      </c>
      <c r="D173" t="s">
        <v>176</v>
      </c>
      <c r="E173" t="s">
        <v>216</v>
      </c>
      <c r="F173" t="s">
        <v>456</v>
      </c>
      <c r="G173" t="str">
        <f t="shared" si="51"/>
        <v>Please verify Question Item (to the left) with the question items in Step 3, row 14.</v>
      </c>
      <c r="H173" t="e">
        <f t="shared" si="52"/>
        <v>#N/A</v>
      </c>
      <c r="I173" t="e">
        <f t="shared" si="65"/>
        <v>#N/A</v>
      </c>
      <c r="J173" t="e">
        <f t="shared" si="65"/>
        <v>#N/A</v>
      </c>
      <c r="K173" t="e">
        <f t="shared" si="65"/>
        <v>#N/A</v>
      </c>
      <c r="L173" t="e">
        <f t="shared" si="65"/>
        <v>#N/A</v>
      </c>
      <c r="M173" t="e">
        <f t="shared" si="65"/>
        <v>#N/A</v>
      </c>
      <c r="N173" t="e">
        <f t="shared" si="65"/>
        <v>#N/A</v>
      </c>
      <c r="O173" t="e">
        <f t="shared" si="54"/>
        <v>#N/A</v>
      </c>
      <c r="P173" t="e">
        <f t="shared" si="57"/>
        <v>#N/A</v>
      </c>
      <c r="Q173" t="e">
        <f t="shared" si="58"/>
        <v>#N/A</v>
      </c>
      <c r="R173" t="e">
        <f t="shared" si="59"/>
        <v>#N/A</v>
      </c>
      <c r="S173" t="e">
        <f t="shared" si="60"/>
        <v>#N/A</v>
      </c>
      <c r="T173" t="e">
        <f t="shared" si="61"/>
        <v>#N/A</v>
      </c>
      <c r="U173" t="e">
        <f t="shared" si="62"/>
        <v>#N/A</v>
      </c>
      <c r="V173" t="e">
        <f t="shared" si="63"/>
        <v>#N/A</v>
      </c>
      <c r="W173" t="e">
        <f t="shared" si="64"/>
        <v>#N/A</v>
      </c>
    </row>
    <row r="174" spans="1:23" x14ac:dyDescent="0.25">
      <c r="A174" t="s">
        <v>217</v>
      </c>
      <c r="B174" t="s">
        <v>398</v>
      </c>
      <c r="C174" t="s">
        <v>329</v>
      </c>
      <c r="D174" t="s">
        <v>176</v>
      </c>
      <c r="E174" t="s">
        <v>218</v>
      </c>
      <c r="F174" t="s">
        <v>456</v>
      </c>
      <c r="G174" t="str">
        <f t="shared" si="51"/>
        <v>Please verify Question Item (to the left) with the question items in Step 3, row 14.</v>
      </c>
      <c r="H174" t="e">
        <f t="shared" si="52"/>
        <v>#N/A</v>
      </c>
      <c r="I174" t="e">
        <f t="shared" si="65"/>
        <v>#N/A</v>
      </c>
      <c r="J174" t="e">
        <f t="shared" si="65"/>
        <v>#N/A</v>
      </c>
      <c r="K174" t="e">
        <f t="shared" si="65"/>
        <v>#N/A</v>
      </c>
      <c r="L174" t="e">
        <f t="shared" si="65"/>
        <v>#N/A</v>
      </c>
      <c r="M174" t="e">
        <f t="shared" si="65"/>
        <v>#N/A</v>
      </c>
      <c r="N174" t="e">
        <f t="shared" si="65"/>
        <v>#N/A</v>
      </c>
      <c r="O174" t="e">
        <f t="shared" si="54"/>
        <v>#N/A</v>
      </c>
      <c r="P174" t="e">
        <f t="shared" si="57"/>
        <v>#N/A</v>
      </c>
      <c r="Q174" t="e">
        <f t="shared" si="58"/>
        <v>#N/A</v>
      </c>
      <c r="R174" t="e">
        <f t="shared" si="59"/>
        <v>#N/A</v>
      </c>
      <c r="S174" t="e">
        <f t="shared" si="60"/>
        <v>#N/A</v>
      </c>
      <c r="T174" t="e">
        <f t="shared" si="61"/>
        <v>#N/A</v>
      </c>
      <c r="U174" t="e">
        <f t="shared" si="62"/>
        <v>#N/A</v>
      </c>
      <c r="V174" t="e">
        <f t="shared" si="63"/>
        <v>#N/A</v>
      </c>
      <c r="W174" t="e">
        <f t="shared" si="64"/>
        <v>#N/A</v>
      </c>
    </row>
    <row r="175" spans="1:23" x14ac:dyDescent="0.25">
      <c r="A175" t="s">
        <v>219</v>
      </c>
      <c r="B175" t="s">
        <v>398</v>
      </c>
      <c r="C175" t="s">
        <v>329</v>
      </c>
      <c r="D175" t="s">
        <v>176</v>
      </c>
      <c r="E175" t="s">
        <v>220</v>
      </c>
      <c r="F175" t="s">
        <v>456</v>
      </c>
      <c r="G175" t="str">
        <f t="shared" si="51"/>
        <v>Please verify Question Item (to the left) with the question items in Step 3, row 14.</v>
      </c>
      <c r="H175" t="e">
        <f t="shared" si="52"/>
        <v>#N/A</v>
      </c>
      <c r="I175" t="e">
        <f t="shared" si="65"/>
        <v>#N/A</v>
      </c>
      <c r="J175" t="e">
        <f t="shared" si="65"/>
        <v>#N/A</v>
      </c>
      <c r="K175" t="e">
        <f t="shared" si="65"/>
        <v>#N/A</v>
      </c>
      <c r="L175" t="e">
        <f t="shared" si="65"/>
        <v>#N/A</v>
      </c>
      <c r="M175" t="e">
        <f t="shared" si="65"/>
        <v>#N/A</v>
      </c>
      <c r="N175" t="e">
        <f t="shared" si="65"/>
        <v>#N/A</v>
      </c>
      <c r="O175" t="e">
        <f t="shared" si="54"/>
        <v>#N/A</v>
      </c>
      <c r="P175" t="e">
        <f t="shared" si="57"/>
        <v>#N/A</v>
      </c>
      <c r="Q175" t="e">
        <f t="shared" si="58"/>
        <v>#N/A</v>
      </c>
      <c r="R175" t="e">
        <f t="shared" si="59"/>
        <v>#N/A</v>
      </c>
      <c r="S175" t="e">
        <f t="shared" si="60"/>
        <v>#N/A</v>
      </c>
      <c r="T175" t="e">
        <f t="shared" si="61"/>
        <v>#N/A</v>
      </c>
      <c r="U175" t="e">
        <f t="shared" si="62"/>
        <v>#N/A</v>
      </c>
      <c r="V175" t="e">
        <f t="shared" si="63"/>
        <v>#N/A</v>
      </c>
      <c r="W175" t="e">
        <f t="shared" si="64"/>
        <v>#N/A</v>
      </c>
    </row>
    <row r="176" spans="1:23" x14ac:dyDescent="0.25">
      <c r="A176" t="s">
        <v>221</v>
      </c>
      <c r="B176" t="s">
        <v>398</v>
      </c>
      <c r="C176" t="s">
        <v>329</v>
      </c>
      <c r="D176" t="s">
        <v>176</v>
      </c>
      <c r="E176" t="s">
        <v>222</v>
      </c>
      <c r="F176" t="s">
        <v>456</v>
      </c>
      <c r="G176" t="str">
        <f t="shared" si="51"/>
        <v>Please verify Question Item (to the left) with the question items in Step 3, row 14.</v>
      </c>
      <c r="H176" t="e">
        <f t="shared" si="52"/>
        <v>#N/A</v>
      </c>
      <c r="I176" t="e">
        <f t="shared" si="65"/>
        <v>#N/A</v>
      </c>
      <c r="J176" t="e">
        <f t="shared" si="65"/>
        <v>#N/A</v>
      </c>
      <c r="K176" t="e">
        <f t="shared" si="65"/>
        <v>#N/A</v>
      </c>
      <c r="L176" t="e">
        <f t="shared" si="65"/>
        <v>#N/A</v>
      </c>
      <c r="M176" t="e">
        <f t="shared" si="65"/>
        <v>#N/A</v>
      </c>
      <c r="N176" t="e">
        <f t="shared" si="65"/>
        <v>#N/A</v>
      </c>
      <c r="O176" t="e">
        <f t="shared" si="54"/>
        <v>#N/A</v>
      </c>
      <c r="P176" t="e">
        <f t="shared" si="57"/>
        <v>#N/A</v>
      </c>
      <c r="Q176" t="e">
        <f t="shared" si="58"/>
        <v>#N/A</v>
      </c>
      <c r="R176" t="e">
        <f t="shared" si="59"/>
        <v>#N/A</v>
      </c>
      <c r="S176" t="e">
        <f t="shared" si="60"/>
        <v>#N/A</v>
      </c>
      <c r="T176" t="e">
        <f t="shared" si="61"/>
        <v>#N/A</v>
      </c>
      <c r="U176" t="e">
        <f t="shared" si="62"/>
        <v>#N/A</v>
      </c>
      <c r="V176" t="e">
        <f t="shared" si="63"/>
        <v>#N/A</v>
      </c>
      <c r="W176" t="e">
        <f t="shared" si="64"/>
        <v>#N/A</v>
      </c>
    </row>
    <row r="177" spans="1:23" x14ac:dyDescent="0.25">
      <c r="A177" t="s">
        <v>223</v>
      </c>
      <c r="B177" t="s">
        <v>398</v>
      </c>
      <c r="C177" t="s">
        <v>329</v>
      </c>
      <c r="D177" t="s">
        <v>176</v>
      </c>
      <c r="E177" t="s">
        <v>224</v>
      </c>
      <c r="F177" t="s">
        <v>456</v>
      </c>
      <c r="G177" t="str">
        <f t="shared" si="51"/>
        <v>Please verify Question Item (to the left) with the question items in Step 3, row 14.</v>
      </c>
      <c r="H177" t="e">
        <f t="shared" si="52"/>
        <v>#N/A</v>
      </c>
      <c r="I177" t="e">
        <f t="shared" si="65"/>
        <v>#N/A</v>
      </c>
      <c r="J177" t="e">
        <f t="shared" si="65"/>
        <v>#N/A</v>
      </c>
      <c r="K177" t="e">
        <f t="shared" si="65"/>
        <v>#N/A</v>
      </c>
      <c r="L177" t="e">
        <f t="shared" si="65"/>
        <v>#N/A</v>
      </c>
      <c r="M177" t="e">
        <f t="shared" si="65"/>
        <v>#N/A</v>
      </c>
      <c r="N177" t="e">
        <f t="shared" si="65"/>
        <v>#N/A</v>
      </c>
      <c r="O177" t="e">
        <f t="shared" si="54"/>
        <v>#N/A</v>
      </c>
      <c r="P177" t="e">
        <f t="shared" si="57"/>
        <v>#N/A</v>
      </c>
      <c r="Q177" t="e">
        <f t="shared" si="58"/>
        <v>#N/A</v>
      </c>
      <c r="R177" t="e">
        <f t="shared" si="59"/>
        <v>#N/A</v>
      </c>
      <c r="S177" t="e">
        <f t="shared" si="60"/>
        <v>#N/A</v>
      </c>
      <c r="T177" t="e">
        <f t="shared" si="61"/>
        <v>#N/A</v>
      </c>
      <c r="U177" t="e">
        <f t="shared" si="62"/>
        <v>#N/A</v>
      </c>
      <c r="V177" t="e">
        <f t="shared" si="63"/>
        <v>#N/A</v>
      </c>
      <c r="W177" t="e">
        <f t="shared" si="64"/>
        <v>#N/A</v>
      </c>
    </row>
    <row r="178" spans="1:23" x14ac:dyDescent="0.25">
      <c r="A178" t="s">
        <v>225</v>
      </c>
      <c r="B178" t="s">
        <v>398</v>
      </c>
      <c r="C178" t="s">
        <v>329</v>
      </c>
      <c r="D178" t="s">
        <v>176</v>
      </c>
      <c r="E178" t="s">
        <v>226</v>
      </c>
      <c r="F178" t="s">
        <v>456</v>
      </c>
      <c r="G178" t="str">
        <f t="shared" si="51"/>
        <v>Please verify Question Item (to the left) with the question items in Step 3, row 14.</v>
      </c>
      <c r="H178" t="e">
        <f t="shared" si="52"/>
        <v>#N/A</v>
      </c>
      <c r="I178" t="e">
        <f t="shared" si="65"/>
        <v>#N/A</v>
      </c>
      <c r="J178" t="e">
        <f t="shared" si="65"/>
        <v>#N/A</v>
      </c>
      <c r="K178" t="e">
        <f t="shared" si="65"/>
        <v>#N/A</v>
      </c>
      <c r="L178" t="e">
        <f t="shared" si="65"/>
        <v>#N/A</v>
      </c>
      <c r="M178" t="e">
        <f t="shared" si="65"/>
        <v>#N/A</v>
      </c>
      <c r="N178" t="e">
        <f t="shared" si="65"/>
        <v>#N/A</v>
      </c>
      <c r="O178" t="e">
        <f t="shared" si="54"/>
        <v>#N/A</v>
      </c>
      <c r="P178" t="e">
        <f t="shared" si="57"/>
        <v>#N/A</v>
      </c>
      <c r="Q178" t="e">
        <f t="shared" si="58"/>
        <v>#N/A</v>
      </c>
      <c r="R178" t="e">
        <f t="shared" si="59"/>
        <v>#N/A</v>
      </c>
      <c r="S178" t="e">
        <f t="shared" si="60"/>
        <v>#N/A</v>
      </c>
      <c r="T178" t="e">
        <f t="shared" si="61"/>
        <v>#N/A</v>
      </c>
      <c r="U178" t="e">
        <f t="shared" si="62"/>
        <v>#N/A</v>
      </c>
      <c r="V178" t="e">
        <f t="shared" si="63"/>
        <v>#N/A</v>
      </c>
      <c r="W178" t="e">
        <f t="shared" si="64"/>
        <v>#N/A</v>
      </c>
    </row>
    <row r="179" spans="1:23" x14ac:dyDescent="0.25">
      <c r="A179" t="s">
        <v>227</v>
      </c>
      <c r="B179" t="s">
        <v>398</v>
      </c>
      <c r="C179" t="s">
        <v>329</v>
      </c>
      <c r="D179" t="s">
        <v>176</v>
      </c>
      <c r="E179" t="s">
        <v>228</v>
      </c>
      <c r="F179" t="s">
        <v>456</v>
      </c>
      <c r="G179" t="str">
        <f t="shared" si="51"/>
        <v>Please verify Question Item (to the left) with the question items in Step 3, row 14.</v>
      </c>
      <c r="H179" t="e">
        <f t="shared" si="52"/>
        <v>#N/A</v>
      </c>
      <c r="I179" t="e">
        <f t="shared" si="65"/>
        <v>#N/A</v>
      </c>
      <c r="J179" t="e">
        <f t="shared" si="65"/>
        <v>#N/A</v>
      </c>
      <c r="K179" t="e">
        <f t="shared" si="65"/>
        <v>#N/A</v>
      </c>
      <c r="L179" t="e">
        <f t="shared" si="65"/>
        <v>#N/A</v>
      </c>
      <c r="M179" t="e">
        <f t="shared" si="65"/>
        <v>#N/A</v>
      </c>
      <c r="N179" t="e">
        <f t="shared" si="65"/>
        <v>#N/A</v>
      </c>
      <c r="O179" t="e">
        <f t="shared" si="54"/>
        <v>#N/A</v>
      </c>
      <c r="P179" t="e">
        <f t="shared" si="57"/>
        <v>#N/A</v>
      </c>
      <c r="Q179" t="e">
        <f t="shared" si="58"/>
        <v>#N/A</v>
      </c>
      <c r="R179" t="e">
        <f t="shared" si="59"/>
        <v>#N/A</v>
      </c>
      <c r="S179" t="e">
        <f t="shared" si="60"/>
        <v>#N/A</v>
      </c>
      <c r="T179" t="e">
        <f t="shared" si="61"/>
        <v>#N/A</v>
      </c>
      <c r="U179" t="e">
        <f t="shared" si="62"/>
        <v>#N/A</v>
      </c>
      <c r="V179" t="e">
        <f t="shared" si="63"/>
        <v>#N/A</v>
      </c>
      <c r="W179" t="e">
        <f t="shared" si="64"/>
        <v>#N/A</v>
      </c>
    </row>
    <row r="180" spans="1:23" x14ac:dyDescent="0.25">
      <c r="A180" t="s">
        <v>229</v>
      </c>
      <c r="B180" t="s">
        <v>398</v>
      </c>
      <c r="C180" t="s">
        <v>329</v>
      </c>
      <c r="D180" t="s">
        <v>176</v>
      </c>
      <c r="E180" t="s">
        <v>402</v>
      </c>
      <c r="F180" t="s">
        <v>456</v>
      </c>
      <c r="G180" t="str">
        <f t="shared" si="51"/>
        <v>Please verify Question Item (to the left) with the question items in Step 3, row 14.</v>
      </c>
      <c r="H180" t="e">
        <f t="shared" si="52"/>
        <v>#N/A</v>
      </c>
      <c r="I180" t="e">
        <f t="shared" si="65"/>
        <v>#N/A</v>
      </c>
      <c r="J180" t="e">
        <f t="shared" si="65"/>
        <v>#N/A</v>
      </c>
      <c r="K180" t="e">
        <f t="shared" si="65"/>
        <v>#N/A</v>
      </c>
      <c r="L180" t="e">
        <f t="shared" si="65"/>
        <v>#N/A</v>
      </c>
      <c r="M180" t="e">
        <f t="shared" si="65"/>
        <v>#N/A</v>
      </c>
      <c r="N180" t="e">
        <f t="shared" si="65"/>
        <v>#N/A</v>
      </c>
      <c r="O180" t="e">
        <f t="shared" si="54"/>
        <v>#N/A</v>
      </c>
      <c r="P180" t="e">
        <f t="shared" si="57"/>
        <v>#N/A</v>
      </c>
      <c r="Q180" t="e">
        <f t="shared" si="58"/>
        <v>#N/A</v>
      </c>
      <c r="R180" t="e">
        <f t="shared" si="59"/>
        <v>#N/A</v>
      </c>
      <c r="S180" t="e">
        <f t="shared" si="60"/>
        <v>#N/A</v>
      </c>
      <c r="T180" t="e">
        <f t="shared" si="61"/>
        <v>#N/A</v>
      </c>
      <c r="U180" t="e">
        <f t="shared" si="62"/>
        <v>#N/A</v>
      </c>
      <c r="V180" t="e">
        <f t="shared" si="63"/>
        <v>#N/A</v>
      </c>
      <c r="W180" t="e">
        <f t="shared" si="64"/>
        <v>#N/A</v>
      </c>
    </row>
    <row r="181" spans="1:23" x14ac:dyDescent="0.25">
      <c r="A181" t="s">
        <v>230</v>
      </c>
      <c r="B181" t="s">
        <v>398</v>
      </c>
      <c r="C181" t="s">
        <v>329</v>
      </c>
      <c r="D181" t="s">
        <v>176</v>
      </c>
      <c r="E181" t="s">
        <v>231</v>
      </c>
      <c r="F181" t="s">
        <v>456</v>
      </c>
      <c r="G181" t="str">
        <f t="shared" si="51"/>
        <v>Please verify Question Item (to the left) with the question items in Step 3, row 14.</v>
      </c>
      <c r="H181" t="e">
        <f t="shared" si="52"/>
        <v>#N/A</v>
      </c>
      <c r="I181" t="e">
        <f t="shared" si="65"/>
        <v>#N/A</v>
      </c>
      <c r="J181" t="e">
        <f t="shared" si="65"/>
        <v>#N/A</v>
      </c>
      <c r="K181" t="e">
        <f t="shared" si="65"/>
        <v>#N/A</v>
      </c>
      <c r="L181" t="e">
        <f t="shared" si="65"/>
        <v>#N/A</v>
      </c>
      <c r="M181" t="e">
        <f t="shared" si="65"/>
        <v>#N/A</v>
      </c>
      <c r="N181" t="e">
        <f t="shared" si="65"/>
        <v>#N/A</v>
      </c>
      <c r="O181" t="e">
        <f t="shared" si="54"/>
        <v>#N/A</v>
      </c>
      <c r="P181" t="e">
        <f t="shared" si="57"/>
        <v>#N/A</v>
      </c>
      <c r="Q181" t="e">
        <f t="shared" si="58"/>
        <v>#N/A</v>
      </c>
      <c r="R181" t="e">
        <f t="shared" si="59"/>
        <v>#N/A</v>
      </c>
      <c r="S181" t="e">
        <f t="shared" si="60"/>
        <v>#N/A</v>
      </c>
      <c r="T181" t="e">
        <f t="shared" si="61"/>
        <v>#N/A</v>
      </c>
      <c r="U181" t="e">
        <f t="shared" si="62"/>
        <v>#N/A</v>
      </c>
      <c r="V181" t="e">
        <f t="shared" si="63"/>
        <v>#N/A</v>
      </c>
      <c r="W181" t="e">
        <f t="shared" si="64"/>
        <v>#N/A</v>
      </c>
    </row>
    <row r="182" spans="1:23" x14ac:dyDescent="0.25">
      <c r="A182" t="s">
        <v>232</v>
      </c>
      <c r="B182" t="s">
        <v>398</v>
      </c>
      <c r="C182" t="s">
        <v>329</v>
      </c>
      <c r="D182" t="s">
        <v>176</v>
      </c>
      <c r="E182" t="s">
        <v>233</v>
      </c>
      <c r="F182" t="s">
        <v>456</v>
      </c>
      <c r="G182" t="str">
        <f t="shared" ref="G182:G205" si="66">IF(ISNA(MATCH("*"&amp;E182&amp;"*",SurveyItemStep3,0)),"Please verify Question Item (to the left) with the question items in Step 3, row 14.","OK")</f>
        <v>Please verify Question Item (to the left) with the question items in Step 3, row 14.</v>
      </c>
      <c r="H182" t="e">
        <f t="shared" ref="H182:H205" si="67">IF(COUNTIFS(INDEX(SurveyData,,MATCH("*"&amp;$E182&amp;"*",SurveyItemStep3,0)),"&lt;&gt;")-SUM($I182:$O182)=0,"OK","Please check your response options used in Step 3.")</f>
        <v>#N/A</v>
      </c>
      <c r="I182" t="e">
        <f t="shared" si="65"/>
        <v>#N/A</v>
      </c>
      <c r="J182" t="e">
        <f t="shared" si="65"/>
        <v>#N/A</v>
      </c>
      <c r="K182" t="e">
        <f t="shared" si="65"/>
        <v>#N/A</v>
      </c>
      <c r="L182" t="e">
        <f t="shared" si="65"/>
        <v>#N/A</v>
      </c>
      <c r="M182" t="e">
        <f t="shared" si="65"/>
        <v>#N/A</v>
      </c>
      <c r="N182" t="e">
        <f t="shared" si="65"/>
        <v>#N/A</v>
      </c>
      <c r="O182" t="e">
        <f t="shared" ref="O182:O205" si="68">COUNTIFS(INDEX(SurveyData,,MATCH("*"&amp;$E182&amp;"*",SurveyItemStep3,0)),O$15)</f>
        <v>#N/A</v>
      </c>
      <c r="P182" t="e">
        <f t="shared" si="57"/>
        <v>#N/A</v>
      </c>
      <c r="Q182" t="e">
        <f t="shared" si="58"/>
        <v>#N/A</v>
      </c>
      <c r="R182" t="e">
        <f t="shared" si="59"/>
        <v>#N/A</v>
      </c>
      <c r="S182" t="e">
        <f t="shared" si="60"/>
        <v>#N/A</v>
      </c>
      <c r="T182" t="e">
        <f t="shared" si="61"/>
        <v>#N/A</v>
      </c>
      <c r="U182" t="e">
        <f t="shared" si="62"/>
        <v>#N/A</v>
      </c>
      <c r="V182" t="e">
        <f t="shared" si="63"/>
        <v>#N/A</v>
      </c>
      <c r="W182" t="e">
        <f t="shared" si="64"/>
        <v>#N/A</v>
      </c>
    </row>
    <row r="183" spans="1:23" x14ac:dyDescent="0.25">
      <c r="A183" t="s">
        <v>234</v>
      </c>
      <c r="B183" t="s">
        <v>398</v>
      </c>
      <c r="C183" t="s">
        <v>329</v>
      </c>
      <c r="D183" t="s">
        <v>176</v>
      </c>
      <c r="E183" t="s">
        <v>235</v>
      </c>
      <c r="F183" t="s">
        <v>456</v>
      </c>
      <c r="G183" t="str">
        <f t="shared" si="66"/>
        <v>Please verify Question Item (to the left) with the question items in Step 3, row 14.</v>
      </c>
      <c r="H183" t="e">
        <f t="shared" si="67"/>
        <v>#N/A</v>
      </c>
      <c r="I183" t="e">
        <f t="shared" si="65"/>
        <v>#N/A</v>
      </c>
      <c r="J183" t="e">
        <f t="shared" si="65"/>
        <v>#N/A</v>
      </c>
      <c r="K183" t="e">
        <f t="shared" si="65"/>
        <v>#N/A</v>
      </c>
      <c r="L183" t="e">
        <f t="shared" si="65"/>
        <v>#N/A</v>
      </c>
      <c r="M183" t="e">
        <f t="shared" si="65"/>
        <v>#N/A</v>
      </c>
      <c r="N183" t="e">
        <f t="shared" si="65"/>
        <v>#N/A</v>
      </c>
      <c r="O183" t="e">
        <f t="shared" si="68"/>
        <v>#N/A</v>
      </c>
      <c r="P183" t="e">
        <f t="shared" si="57"/>
        <v>#N/A</v>
      </c>
      <c r="Q183" t="e">
        <f t="shared" si="58"/>
        <v>#N/A</v>
      </c>
      <c r="R183" t="e">
        <f t="shared" si="59"/>
        <v>#N/A</v>
      </c>
      <c r="S183" t="e">
        <f t="shared" si="60"/>
        <v>#N/A</v>
      </c>
      <c r="T183" t="e">
        <f t="shared" si="61"/>
        <v>#N/A</v>
      </c>
      <c r="U183" t="e">
        <f t="shared" si="62"/>
        <v>#N/A</v>
      </c>
      <c r="V183" t="e">
        <f t="shared" si="63"/>
        <v>#N/A</v>
      </c>
      <c r="W183" t="e">
        <f t="shared" si="64"/>
        <v>#N/A</v>
      </c>
    </row>
    <row r="184" spans="1:23" x14ac:dyDescent="0.25">
      <c r="A184" t="s">
        <v>258</v>
      </c>
      <c r="B184" t="s">
        <v>398</v>
      </c>
      <c r="C184" t="s">
        <v>328</v>
      </c>
      <c r="D184" t="s">
        <v>421</v>
      </c>
      <c r="E184" t="s">
        <v>259</v>
      </c>
      <c r="F184" t="s">
        <v>456</v>
      </c>
      <c r="G184" t="str">
        <f t="shared" si="66"/>
        <v>Please verify Question Item (to the left) with the question items in Step 3, row 14.</v>
      </c>
      <c r="H184" t="e">
        <f t="shared" si="67"/>
        <v>#N/A</v>
      </c>
      <c r="I184" t="e">
        <f t="shared" si="65"/>
        <v>#N/A</v>
      </c>
      <c r="J184" t="e">
        <f t="shared" si="65"/>
        <v>#N/A</v>
      </c>
      <c r="K184" t="e">
        <f t="shared" si="65"/>
        <v>#N/A</v>
      </c>
      <c r="L184" t="e">
        <f t="shared" si="65"/>
        <v>#N/A</v>
      </c>
      <c r="M184" t="e">
        <f t="shared" si="65"/>
        <v>#N/A</v>
      </c>
      <c r="N184" t="e">
        <f t="shared" si="65"/>
        <v>#N/A</v>
      </c>
      <c r="O184" t="e">
        <f t="shared" si="68"/>
        <v>#N/A</v>
      </c>
      <c r="P184" t="e">
        <f t="shared" si="57"/>
        <v>#N/A</v>
      </c>
      <c r="Q184" t="e">
        <f t="shared" si="58"/>
        <v>#N/A</v>
      </c>
      <c r="R184" t="e">
        <f t="shared" si="59"/>
        <v>#N/A</v>
      </c>
      <c r="S184" t="e">
        <f t="shared" si="60"/>
        <v>#N/A</v>
      </c>
      <c r="T184" t="e">
        <f t="shared" si="61"/>
        <v>#N/A</v>
      </c>
      <c r="U184" t="e">
        <f t="shared" si="62"/>
        <v>#N/A</v>
      </c>
      <c r="V184" t="e">
        <f t="shared" si="63"/>
        <v>#N/A</v>
      </c>
      <c r="W184" t="e">
        <f t="shared" si="64"/>
        <v>#N/A</v>
      </c>
    </row>
    <row r="185" spans="1:23" x14ac:dyDescent="0.25">
      <c r="A185" t="s">
        <v>260</v>
      </c>
      <c r="B185" t="s">
        <v>398</v>
      </c>
      <c r="C185" t="s">
        <v>329</v>
      </c>
      <c r="D185" t="s">
        <v>421</v>
      </c>
      <c r="E185" t="s">
        <v>362</v>
      </c>
      <c r="F185" t="s">
        <v>456</v>
      </c>
      <c r="G185" t="str">
        <f t="shared" si="66"/>
        <v>Please verify Question Item (to the left) with the question items in Step 3, row 14.</v>
      </c>
      <c r="H185" t="e">
        <f t="shared" si="67"/>
        <v>#N/A</v>
      </c>
      <c r="I185" t="e">
        <f t="shared" si="65"/>
        <v>#N/A</v>
      </c>
      <c r="J185" t="e">
        <f t="shared" si="65"/>
        <v>#N/A</v>
      </c>
      <c r="K185" t="e">
        <f t="shared" si="65"/>
        <v>#N/A</v>
      </c>
      <c r="L185" t="e">
        <f t="shared" si="65"/>
        <v>#N/A</v>
      </c>
      <c r="M185" t="e">
        <f t="shared" si="65"/>
        <v>#N/A</v>
      </c>
      <c r="N185" t="e">
        <f t="shared" si="65"/>
        <v>#N/A</v>
      </c>
      <c r="O185" t="e">
        <f t="shared" si="68"/>
        <v>#N/A</v>
      </c>
      <c r="P185" t="e">
        <f t="shared" si="57"/>
        <v>#N/A</v>
      </c>
      <c r="Q185" t="e">
        <f t="shared" si="58"/>
        <v>#N/A</v>
      </c>
      <c r="R185" t="e">
        <f t="shared" si="59"/>
        <v>#N/A</v>
      </c>
      <c r="S185" t="e">
        <f t="shared" si="60"/>
        <v>#N/A</v>
      </c>
      <c r="T185" t="e">
        <f t="shared" si="61"/>
        <v>#N/A</v>
      </c>
      <c r="U185" t="e">
        <f t="shared" si="62"/>
        <v>#N/A</v>
      </c>
      <c r="V185" t="e">
        <f t="shared" si="63"/>
        <v>#N/A</v>
      </c>
      <c r="W185" t="e">
        <f t="shared" si="64"/>
        <v>#N/A</v>
      </c>
    </row>
    <row r="186" spans="1:23" x14ac:dyDescent="0.25">
      <c r="A186" t="s">
        <v>261</v>
      </c>
      <c r="B186" t="s">
        <v>398</v>
      </c>
      <c r="C186" t="s">
        <v>328</v>
      </c>
      <c r="D186" t="s">
        <v>421</v>
      </c>
      <c r="E186" t="s">
        <v>262</v>
      </c>
      <c r="F186" t="s">
        <v>456</v>
      </c>
      <c r="G186" t="str">
        <f t="shared" si="66"/>
        <v>Please verify Question Item (to the left) with the question items in Step 3, row 14.</v>
      </c>
      <c r="H186" t="e">
        <f t="shared" si="67"/>
        <v>#N/A</v>
      </c>
      <c r="I186" t="e">
        <f t="shared" si="65"/>
        <v>#N/A</v>
      </c>
      <c r="J186" t="e">
        <f t="shared" si="65"/>
        <v>#N/A</v>
      </c>
      <c r="K186" t="e">
        <f t="shared" si="65"/>
        <v>#N/A</v>
      </c>
      <c r="L186" t="e">
        <f t="shared" si="65"/>
        <v>#N/A</v>
      </c>
      <c r="M186" t="e">
        <f t="shared" si="65"/>
        <v>#N/A</v>
      </c>
      <c r="N186" t="e">
        <f t="shared" si="65"/>
        <v>#N/A</v>
      </c>
      <c r="O186" t="e">
        <f t="shared" si="68"/>
        <v>#N/A</v>
      </c>
      <c r="P186" t="e">
        <f t="shared" si="57"/>
        <v>#N/A</v>
      </c>
      <c r="Q186" t="e">
        <f t="shared" si="58"/>
        <v>#N/A</v>
      </c>
      <c r="R186" t="e">
        <f t="shared" si="59"/>
        <v>#N/A</v>
      </c>
      <c r="S186" t="e">
        <f t="shared" si="60"/>
        <v>#N/A</v>
      </c>
      <c r="T186" t="e">
        <f t="shared" si="61"/>
        <v>#N/A</v>
      </c>
      <c r="U186" t="e">
        <f t="shared" si="62"/>
        <v>#N/A</v>
      </c>
      <c r="V186" t="e">
        <f t="shared" si="63"/>
        <v>#N/A</v>
      </c>
      <c r="W186" t="e">
        <f t="shared" si="64"/>
        <v>#N/A</v>
      </c>
    </row>
    <row r="187" spans="1:23" x14ac:dyDescent="0.25">
      <c r="A187" t="s">
        <v>263</v>
      </c>
      <c r="B187" t="s">
        <v>398</v>
      </c>
      <c r="C187" t="s">
        <v>328</v>
      </c>
      <c r="D187" t="s">
        <v>421</v>
      </c>
      <c r="E187" t="s">
        <v>264</v>
      </c>
      <c r="F187" t="s">
        <v>456</v>
      </c>
      <c r="G187" t="str">
        <f t="shared" si="66"/>
        <v>Please verify Question Item (to the left) with the question items in Step 3, row 14.</v>
      </c>
      <c r="H187" t="e">
        <f t="shared" si="67"/>
        <v>#N/A</v>
      </c>
      <c r="I187" t="e">
        <f t="shared" si="65"/>
        <v>#N/A</v>
      </c>
      <c r="J187" t="e">
        <f t="shared" si="65"/>
        <v>#N/A</v>
      </c>
      <c r="K187" t="e">
        <f t="shared" si="65"/>
        <v>#N/A</v>
      </c>
      <c r="L187" t="e">
        <f t="shared" si="65"/>
        <v>#N/A</v>
      </c>
      <c r="M187" t="e">
        <f t="shared" si="65"/>
        <v>#N/A</v>
      </c>
      <c r="N187" t="e">
        <f t="shared" si="65"/>
        <v>#N/A</v>
      </c>
      <c r="O187" t="e">
        <f t="shared" si="68"/>
        <v>#N/A</v>
      </c>
      <c r="P187" t="e">
        <f t="shared" si="57"/>
        <v>#N/A</v>
      </c>
      <c r="Q187" t="e">
        <f t="shared" si="58"/>
        <v>#N/A</v>
      </c>
      <c r="R187" t="e">
        <f t="shared" si="59"/>
        <v>#N/A</v>
      </c>
      <c r="S187" t="e">
        <f t="shared" si="60"/>
        <v>#N/A</v>
      </c>
      <c r="T187" t="e">
        <f t="shared" si="61"/>
        <v>#N/A</v>
      </c>
      <c r="U187" t="e">
        <f t="shared" si="62"/>
        <v>#N/A</v>
      </c>
      <c r="V187" t="e">
        <f t="shared" si="63"/>
        <v>#N/A</v>
      </c>
      <c r="W187" t="e">
        <f t="shared" si="64"/>
        <v>#N/A</v>
      </c>
    </row>
    <row r="188" spans="1:23" x14ac:dyDescent="0.25">
      <c r="A188" t="s">
        <v>265</v>
      </c>
      <c r="B188" t="s">
        <v>398</v>
      </c>
      <c r="C188" t="s">
        <v>329</v>
      </c>
      <c r="D188" t="s">
        <v>421</v>
      </c>
      <c r="E188" t="s">
        <v>363</v>
      </c>
      <c r="F188" t="s">
        <v>456</v>
      </c>
      <c r="G188" t="str">
        <f t="shared" si="66"/>
        <v>Please verify Question Item (to the left) with the question items in Step 3, row 14.</v>
      </c>
      <c r="H188" t="e">
        <f t="shared" si="67"/>
        <v>#N/A</v>
      </c>
      <c r="I188" t="e">
        <f t="shared" si="65"/>
        <v>#N/A</v>
      </c>
      <c r="J188" t="e">
        <f t="shared" si="65"/>
        <v>#N/A</v>
      </c>
      <c r="K188" t="e">
        <f t="shared" si="65"/>
        <v>#N/A</v>
      </c>
      <c r="L188" t="e">
        <f t="shared" si="65"/>
        <v>#N/A</v>
      </c>
      <c r="M188" t="e">
        <f t="shared" si="65"/>
        <v>#N/A</v>
      </c>
      <c r="N188" t="e">
        <f t="shared" si="65"/>
        <v>#N/A</v>
      </c>
      <c r="O188" t="e">
        <f t="shared" si="68"/>
        <v>#N/A</v>
      </c>
      <c r="P188" t="e">
        <f t="shared" si="57"/>
        <v>#N/A</v>
      </c>
      <c r="Q188" t="e">
        <f t="shared" si="58"/>
        <v>#N/A</v>
      </c>
      <c r="R188" t="e">
        <f t="shared" si="59"/>
        <v>#N/A</v>
      </c>
      <c r="S188" t="e">
        <f t="shared" si="60"/>
        <v>#N/A</v>
      </c>
      <c r="T188" t="e">
        <f t="shared" si="61"/>
        <v>#N/A</v>
      </c>
      <c r="U188" t="e">
        <f t="shared" si="62"/>
        <v>#N/A</v>
      </c>
      <c r="V188" t="e">
        <f t="shared" si="63"/>
        <v>#N/A</v>
      </c>
      <c r="W188" t="e">
        <f t="shared" si="64"/>
        <v>#N/A</v>
      </c>
    </row>
    <row r="189" spans="1:23" x14ac:dyDescent="0.25">
      <c r="A189" t="s">
        <v>266</v>
      </c>
      <c r="B189" t="s">
        <v>398</v>
      </c>
      <c r="C189" t="s">
        <v>329</v>
      </c>
      <c r="D189" t="s">
        <v>421</v>
      </c>
      <c r="E189" t="s">
        <v>364</v>
      </c>
      <c r="F189" t="s">
        <v>456</v>
      </c>
      <c r="G189" t="str">
        <f t="shared" si="66"/>
        <v>Please verify Question Item (to the left) with the question items in Step 3, row 14.</v>
      </c>
      <c r="H189" t="e">
        <f t="shared" si="67"/>
        <v>#N/A</v>
      </c>
      <c r="I189" t="e">
        <f t="shared" si="65"/>
        <v>#N/A</v>
      </c>
      <c r="J189" t="e">
        <f t="shared" si="65"/>
        <v>#N/A</v>
      </c>
      <c r="K189" t="e">
        <f t="shared" si="65"/>
        <v>#N/A</v>
      </c>
      <c r="L189" t="e">
        <f t="shared" si="65"/>
        <v>#N/A</v>
      </c>
      <c r="M189" t="e">
        <f t="shared" si="65"/>
        <v>#N/A</v>
      </c>
      <c r="N189" t="e">
        <f t="shared" si="65"/>
        <v>#N/A</v>
      </c>
      <c r="O189" t="e">
        <f t="shared" si="68"/>
        <v>#N/A</v>
      </c>
      <c r="P189" t="e">
        <f t="shared" si="57"/>
        <v>#N/A</v>
      </c>
      <c r="Q189" t="e">
        <f t="shared" si="58"/>
        <v>#N/A</v>
      </c>
      <c r="R189" t="e">
        <f t="shared" si="59"/>
        <v>#N/A</v>
      </c>
      <c r="S189" t="e">
        <f t="shared" si="60"/>
        <v>#N/A</v>
      </c>
      <c r="T189" t="e">
        <f t="shared" si="61"/>
        <v>#N/A</v>
      </c>
      <c r="U189" t="e">
        <f t="shared" si="62"/>
        <v>#N/A</v>
      </c>
      <c r="V189" t="e">
        <f t="shared" si="63"/>
        <v>#N/A</v>
      </c>
      <c r="W189" t="e">
        <f t="shared" si="64"/>
        <v>#N/A</v>
      </c>
    </row>
    <row r="190" spans="1:23" x14ac:dyDescent="0.25">
      <c r="A190" t="s">
        <v>267</v>
      </c>
      <c r="B190" t="s">
        <v>398</v>
      </c>
      <c r="C190" t="s">
        <v>328</v>
      </c>
      <c r="D190" t="s">
        <v>421</v>
      </c>
      <c r="E190" t="s">
        <v>268</v>
      </c>
      <c r="F190" t="s">
        <v>456</v>
      </c>
      <c r="G190" t="str">
        <f t="shared" si="66"/>
        <v>Please verify Question Item (to the left) with the question items in Step 3, row 14.</v>
      </c>
      <c r="H190" t="e">
        <f t="shared" si="67"/>
        <v>#N/A</v>
      </c>
      <c r="I190" t="e">
        <f t="shared" si="65"/>
        <v>#N/A</v>
      </c>
      <c r="J190" t="e">
        <f t="shared" si="65"/>
        <v>#N/A</v>
      </c>
      <c r="K190" t="e">
        <f t="shared" si="65"/>
        <v>#N/A</v>
      </c>
      <c r="L190" t="e">
        <f t="shared" si="65"/>
        <v>#N/A</v>
      </c>
      <c r="M190" t="e">
        <f t="shared" si="65"/>
        <v>#N/A</v>
      </c>
      <c r="N190" t="e">
        <f t="shared" si="65"/>
        <v>#N/A</v>
      </c>
      <c r="O190" t="e">
        <f t="shared" si="68"/>
        <v>#N/A</v>
      </c>
      <c r="P190" t="e">
        <f t="shared" si="57"/>
        <v>#N/A</v>
      </c>
      <c r="Q190" t="e">
        <f t="shared" si="58"/>
        <v>#N/A</v>
      </c>
      <c r="R190" t="e">
        <f t="shared" si="59"/>
        <v>#N/A</v>
      </c>
      <c r="S190" t="e">
        <f t="shared" si="60"/>
        <v>#N/A</v>
      </c>
      <c r="T190" t="e">
        <f t="shared" si="61"/>
        <v>#N/A</v>
      </c>
      <c r="U190" t="e">
        <f t="shared" si="62"/>
        <v>#N/A</v>
      </c>
      <c r="V190" t="e">
        <f t="shared" si="63"/>
        <v>#N/A</v>
      </c>
      <c r="W190" t="e">
        <f t="shared" si="64"/>
        <v>#N/A</v>
      </c>
    </row>
    <row r="191" spans="1:23" x14ac:dyDescent="0.25">
      <c r="A191" t="s">
        <v>269</v>
      </c>
      <c r="B191" t="s">
        <v>398</v>
      </c>
      <c r="C191" t="s">
        <v>328</v>
      </c>
      <c r="D191" t="s">
        <v>421</v>
      </c>
      <c r="E191" t="s">
        <v>270</v>
      </c>
      <c r="F191" t="s">
        <v>456</v>
      </c>
      <c r="G191" t="str">
        <f t="shared" si="66"/>
        <v>Please verify Question Item (to the left) with the question items in Step 3, row 14.</v>
      </c>
      <c r="H191" t="e">
        <f t="shared" si="67"/>
        <v>#N/A</v>
      </c>
      <c r="I191" t="e">
        <f t="shared" si="65"/>
        <v>#N/A</v>
      </c>
      <c r="J191" t="e">
        <f t="shared" si="65"/>
        <v>#N/A</v>
      </c>
      <c r="K191" t="e">
        <f t="shared" si="65"/>
        <v>#N/A</v>
      </c>
      <c r="L191" t="e">
        <f t="shared" si="65"/>
        <v>#N/A</v>
      </c>
      <c r="M191" t="e">
        <f t="shared" si="65"/>
        <v>#N/A</v>
      </c>
      <c r="N191" t="e">
        <f t="shared" si="65"/>
        <v>#N/A</v>
      </c>
      <c r="O191" t="e">
        <f t="shared" si="68"/>
        <v>#N/A</v>
      </c>
      <c r="P191" t="e">
        <f t="shared" si="57"/>
        <v>#N/A</v>
      </c>
      <c r="Q191" t="e">
        <f t="shared" si="58"/>
        <v>#N/A</v>
      </c>
      <c r="R191" t="e">
        <f t="shared" si="59"/>
        <v>#N/A</v>
      </c>
      <c r="S191" t="e">
        <f t="shared" si="60"/>
        <v>#N/A</v>
      </c>
      <c r="T191" t="e">
        <f t="shared" si="61"/>
        <v>#N/A</v>
      </c>
      <c r="U191" t="e">
        <f t="shared" si="62"/>
        <v>#N/A</v>
      </c>
      <c r="V191" t="e">
        <f t="shared" si="63"/>
        <v>#N/A</v>
      </c>
      <c r="W191" t="e">
        <f t="shared" si="64"/>
        <v>#N/A</v>
      </c>
    </row>
    <row r="192" spans="1:23" x14ac:dyDescent="0.25">
      <c r="A192" t="s">
        <v>271</v>
      </c>
      <c r="B192" t="s">
        <v>398</v>
      </c>
      <c r="C192" t="s">
        <v>329</v>
      </c>
      <c r="D192" t="s">
        <v>421</v>
      </c>
      <c r="E192" t="s">
        <v>365</v>
      </c>
      <c r="F192" t="s">
        <v>456</v>
      </c>
      <c r="G192" t="str">
        <f t="shared" si="66"/>
        <v>Please verify Question Item (to the left) with the question items in Step 3, row 14.</v>
      </c>
      <c r="H192" t="e">
        <f t="shared" si="67"/>
        <v>#N/A</v>
      </c>
      <c r="I192" t="e">
        <f t="shared" si="65"/>
        <v>#N/A</v>
      </c>
      <c r="J192" t="e">
        <f t="shared" si="65"/>
        <v>#N/A</v>
      </c>
      <c r="K192" t="e">
        <f t="shared" si="65"/>
        <v>#N/A</v>
      </c>
      <c r="L192" t="e">
        <f t="shared" si="65"/>
        <v>#N/A</v>
      </c>
      <c r="M192" t="e">
        <f t="shared" si="65"/>
        <v>#N/A</v>
      </c>
      <c r="N192" t="e">
        <f t="shared" si="65"/>
        <v>#N/A</v>
      </c>
      <c r="O192" t="e">
        <f t="shared" si="68"/>
        <v>#N/A</v>
      </c>
      <c r="P192" t="e">
        <f t="shared" si="57"/>
        <v>#N/A</v>
      </c>
      <c r="Q192" t="e">
        <f t="shared" si="58"/>
        <v>#N/A</v>
      </c>
      <c r="R192" t="e">
        <f t="shared" si="59"/>
        <v>#N/A</v>
      </c>
      <c r="S192" t="e">
        <f t="shared" si="60"/>
        <v>#N/A</v>
      </c>
      <c r="T192" t="e">
        <f t="shared" si="61"/>
        <v>#N/A</v>
      </c>
      <c r="U192" t="e">
        <f t="shared" si="62"/>
        <v>#N/A</v>
      </c>
      <c r="V192" t="e">
        <f t="shared" si="63"/>
        <v>#N/A</v>
      </c>
      <c r="W192" t="e">
        <f t="shared" si="64"/>
        <v>#N/A</v>
      </c>
    </row>
    <row r="193" spans="1:23" x14ac:dyDescent="0.25">
      <c r="A193" t="s">
        <v>272</v>
      </c>
      <c r="B193" t="s">
        <v>398</v>
      </c>
      <c r="C193" t="s">
        <v>329</v>
      </c>
      <c r="D193" t="s">
        <v>421</v>
      </c>
      <c r="E193" t="s">
        <v>366</v>
      </c>
      <c r="F193" t="s">
        <v>456</v>
      </c>
      <c r="G193" t="str">
        <f t="shared" si="66"/>
        <v>Please verify Question Item (to the left) with the question items in Step 3, row 14.</v>
      </c>
      <c r="H193" t="e">
        <f t="shared" si="67"/>
        <v>#N/A</v>
      </c>
      <c r="I193" t="e">
        <f t="shared" si="65"/>
        <v>#N/A</v>
      </c>
      <c r="J193" t="e">
        <f t="shared" si="65"/>
        <v>#N/A</v>
      </c>
      <c r="K193" t="e">
        <f t="shared" si="65"/>
        <v>#N/A</v>
      </c>
      <c r="L193" t="e">
        <f t="shared" si="65"/>
        <v>#N/A</v>
      </c>
      <c r="M193" t="e">
        <f t="shared" si="65"/>
        <v>#N/A</v>
      </c>
      <c r="N193" t="e">
        <f t="shared" si="65"/>
        <v>#N/A</v>
      </c>
      <c r="O193" t="e">
        <f t="shared" si="68"/>
        <v>#N/A</v>
      </c>
      <c r="P193" t="e">
        <f t="shared" si="57"/>
        <v>#N/A</v>
      </c>
      <c r="Q193" t="e">
        <f t="shared" si="58"/>
        <v>#N/A</v>
      </c>
      <c r="R193" t="e">
        <f t="shared" si="59"/>
        <v>#N/A</v>
      </c>
      <c r="S193" t="e">
        <f t="shared" si="60"/>
        <v>#N/A</v>
      </c>
      <c r="T193" t="e">
        <f t="shared" si="61"/>
        <v>#N/A</v>
      </c>
      <c r="U193" t="e">
        <f t="shared" si="62"/>
        <v>#N/A</v>
      </c>
      <c r="V193" t="e">
        <f t="shared" si="63"/>
        <v>#N/A</v>
      </c>
      <c r="W193" t="e">
        <f t="shared" si="64"/>
        <v>#N/A</v>
      </c>
    </row>
    <row r="194" spans="1:23" x14ac:dyDescent="0.25">
      <c r="A194" t="s">
        <v>273</v>
      </c>
      <c r="B194" t="s">
        <v>398</v>
      </c>
      <c r="C194" t="s">
        <v>329</v>
      </c>
      <c r="D194" t="s">
        <v>421</v>
      </c>
      <c r="E194" t="s">
        <v>367</v>
      </c>
      <c r="F194" t="s">
        <v>456</v>
      </c>
      <c r="G194" t="str">
        <f t="shared" si="66"/>
        <v>Please verify Question Item (to the left) with the question items in Step 3, row 14.</v>
      </c>
      <c r="H194" t="e">
        <f t="shared" si="67"/>
        <v>#N/A</v>
      </c>
      <c r="I194" t="e">
        <f t="shared" si="65"/>
        <v>#N/A</v>
      </c>
      <c r="J194" t="e">
        <f t="shared" si="65"/>
        <v>#N/A</v>
      </c>
      <c r="K194" t="e">
        <f t="shared" si="65"/>
        <v>#N/A</v>
      </c>
      <c r="L194" t="e">
        <f t="shared" si="65"/>
        <v>#N/A</v>
      </c>
      <c r="M194" t="e">
        <f t="shared" si="65"/>
        <v>#N/A</v>
      </c>
      <c r="N194" t="e">
        <f t="shared" si="65"/>
        <v>#N/A</v>
      </c>
      <c r="O194" t="e">
        <f t="shared" si="68"/>
        <v>#N/A</v>
      </c>
      <c r="P194" t="e">
        <f t="shared" si="57"/>
        <v>#N/A</v>
      </c>
      <c r="Q194" t="e">
        <f t="shared" si="58"/>
        <v>#N/A</v>
      </c>
      <c r="R194" t="e">
        <f t="shared" si="59"/>
        <v>#N/A</v>
      </c>
      <c r="S194" t="e">
        <f t="shared" si="60"/>
        <v>#N/A</v>
      </c>
      <c r="T194" t="e">
        <f t="shared" si="61"/>
        <v>#N/A</v>
      </c>
      <c r="U194" t="e">
        <f t="shared" si="62"/>
        <v>#N/A</v>
      </c>
      <c r="V194" t="e">
        <f t="shared" si="63"/>
        <v>#N/A</v>
      </c>
      <c r="W194" t="e">
        <f t="shared" si="64"/>
        <v>#N/A</v>
      </c>
    </row>
    <row r="195" spans="1:23" x14ac:dyDescent="0.25">
      <c r="A195" t="s">
        <v>274</v>
      </c>
      <c r="B195" t="s">
        <v>398</v>
      </c>
      <c r="C195" t="s">
        <v>328</v>
      </c>
      <c r="D195" t="s">
        <v>421</v>
      </c>
      <c r="E195" t="s">
        <v>275</v>
      </c>
      <c r="F195" t="s">
        <v>456</v>
      </c>
      <c r="G195" t="str">
        <f t="shared" si="66"/>
        <v>Please verify Question Item (to the left) with the question items in Step 3, row 14.</v>
      </c>
      <c r="H195" t="e">
        <f t="shared" si="67"/>
        <v>#N/A</v>
      </c>
      <c r="I195" t="e">
        <f t="shared" si="65"/>
        <v>#N/A</v>
      </c>
      <c r="J195" t="e">
        <f t="shared" si="65"/>
        <v>#N/A</v>
      </c>
      <c r="K195" t="e">
        <f t="shared" si="65"/>
        <v>#N/A</v>
      </c>
      <c r="L195" t="e">
        <f t="shared" si="65"/>
        <v>#N/A</v>
      </c>
      <c r="M195" t="e">
        <f t="shared" si="65"/>
        <v>#N/A</v>
      </c>
      <c r="N195" t="e">
        <f t="shared" si="65"/>
        <v>#N/A</v>
      </c>
      <c r="O195" t="e">
        <f t="shared" si="68"/>
        <v>#N/A</v>
      </c>
      <c r="P195" t="e">
        <f t="shared" si="57"/>
        <v>#N/A</v>
      </c>
      <c r="Q195" t="e">
        <f t="shared" si="58"/>
        <v>#N/A</v>
      </c>
      <c r="R195" t="e">
        <f t="shared" si="59"/>
        <v>#N/A</v>
      </c>
      <c r="S195" t="e">
        <f t="shared" si="60"/>
        <v>#N/A</v>
      </c>
      <c r="T195" t="e">
        <f t="shared" si="61"/>
        <v>#N/A</v>
      </c>
      <c r="U195" t="e">
        <f t="shared" si="62"/>
        <v>#N/A</v>
      </c>
      <c r="V195" t="e">
        <f t="shared" si="63"/>
        <v>#N/A</v>
      </c>
      <c r="W195" t="e">
        <f t="shared" si="64"/>
        <v>#N/A</v>
      </c>
    </row>
    <row r="196" spans="1:23" x14ac:dyDescent="0.25">
      <c r="A196" t="s">
        <v>277</v>
      </c>
      <c r="B196" t="s">
        <v>331</v>
      </c>
      <c r="C196" t="s">
        <v>328</v>
      </c>
      <c r="D196" t="s">
        <v>428</v>
      </c>
      <c r="E196" t="s">
        <v>278</v>
      </c>
      <c r="F196" t="s">
        <v>456</v>
      </c>
      <c r="G196" t="str">
        <f t="shared" si="66"/>
        <v>Please verify Question Item (to the left) with the question items in Step 3, row 14.</v>
      </c>
      <c r="H196" t="e">
        <f t="shared" si="67"/>
        <v>#N/A</v>
      </c>
      <c r="I196" t="e">
        <f t="shared" ref="I196:N205" si="69">COUNTIFS(INDEX(SurveyData,,MATCH("*"&amp;$E196&amp;"*",SurveyItemStep3,0)),VLOOKUP($B196&amp;$C196&amp;I$15,ResponseOption,2,FALSE))</f>
        <v>#N/A</v>
      </c>
      <c r="J196" t="e">
        <f t="shared" si="69"/>
        <v>#N/A</v>
      </c>
      <c r="K196" t="e">
        <f t="shared" si="69"/>
        <v>#N/A</v>
      </c>
      <c r="L196" t="e">
        <f t="shared" si="69"/>
        <v>#N/A</v>
      </c>
      <c r="M196" t="e">
        <f t="shared" si="69"/>
        <v>#N/A</v>
      </c>
      <c r="N196" t="e">
        <f t="shared" si="69"/>
        <v>#N/A</v>
      </c>
      <c r="O196" t="e">
        <f t="shared" si="68"/>
        <v>#N/A</v>
      </c>
      <c r="P196" t="e">
        <f t="shared" si="57"/>
        <v>#N/A</v>
      </c>
      <c r="Q196" t="e">
        <f t="shared" si="58"/>
        <v>#N/A</v>
      </c>
      <c r="R196" t="e">
        <f t="shared" si="59"/>
        <v>#N/A</v>
      </c>
      <c r="S196" t="e">
        <f t="shared" si="60"/>
        <v>#N/A</v>
      </c>
      <c r="T196" t="e">
        <f t="shared" si="61"/>
        <v>#N/A</v>
      </c>
      <c r="U196" t="e">
        <f t="shared" si="62"/>
        <v>#N/A</v>
      </c>
      <c r="V196" t="e">
        <f t="shared" si="63"/>
        <v>#N/A</v>
      </c>
      <c r="W196" t="e">
        <f t="shared" si="64"/>
        <v>#N/A</v>
      </c>
    </row>
    <row r="197" spans="1:23" x14ac:dyDescent="0.25">
      <c r="A197" t="s">
        <v>279</v>
      </c>
      <c r="B197" t="s">
        <v>331</v>
      </c>
      <c r="C197" t="s">
        <v>328</v>
      </c>
      <c r="D197" t="s">
        <v>428</v>
      </c>
      <c r="E197" t="s">
        <v>280</v>
      </c>
      <c r="F197" t="s">
        <v>456</v>
      </c>
      <c r="G197" t="str">
        <f t="shared" si="66"/>
        <v>Please verify Question Item (to the left) with the question items in Step 3, row 14.</v>
      </c>
      <c r="H197" t="e">
        <f t="shared" si="67"/>
        <v>#N/A</v>
      </c>
      <c r="I197" t="e">
        <f t="shared" si="69"/>
        <v>#N/A</v>
      </c>
      <c r="J197" t="e">
        <f t="shared" si="69"/>
        <v>#N/A</v>
      </c>
      <c r="K197" t="e">
        <f t="shared" si="69"/>
        <v>#N/A</v>
      </c>
      <c r="L197" t="e">
        <f t="shared" si="69"/>
        <v>#N/A</v>
      </c>
      <c r="M197" t="e">
        <f t="shared" si="69"/>
        <v>#N/A</v>
      </c>
      <c r="N197" t="e">
        <f t="shared" si="69"/>
        <v>#N/A</v>
      </c>
      <c r="O197" t="e">
        <f t="shared" si="68"/>
        <v>#N/A</v>
      </c>
      <c r="P197" t="e">
        <f t="shared" si="57"/>
        <v>#N/A</v>
      </c>
      <c r="Q197" t="e">
        <f t="shared" si="58"/>
        <v>#N/A</v>
      </c>
      <c r="R197" t="e">
        <f t="shared" si="59"/>
        <v>#N/A</v>
      </c>
      <c r="S197" t="e">
        <f t="shared" si="60"/>
        <v>#N/A</v>
      </c>
      <c r="T197" t="e">
        <f t="shared" si="61"/>
        <v>#N/A</v>
      </c>
      <c r="U197" t="e">
        <f t="shared" si="62"/>
        <v>#N/A</v>
      </c>
      <c r="V197" t="e">
        <f t="shared" si="63"/>
        <v>#N/A</v>
      </c>
      <c r="W197" t="e">
        <f t="shared" si="64"/>
        <v>#N/A</v>
      </c>
    </row>
    <row r="198" spans="1:23" x14ac:dyDescent="0.25">
      <c r="A198" t="s">
        <v>281</v>
      </c>
      <c r="B198" t="s">
        <v>331</v>
      </c>
      <c r="C198" t="s">
        <v>328</v>
      </c>
      <c r="D198" t="s">
        <v>428</v>
      </c>
      <c r="E198" t="s">
        <v>282</v>
      </c>
      <c r="F198" t="s">
        <v>456</v>
      </c>
      <c r="G198" t="str">
        <f t="shared" si="66"/>
        <v>Please verify Question Item (to the left) with the question items in Step 3, row 14.</v>
      </c>
      <c r="H198" t="e">
        <f t="shared" si="67"/>
        <v>#N/A</v>
      </c>
      <c r="I198" t="e">
        <f t="shared" si="69"/>
        <v>#N/A</v>
      </c>
      <c r="J198" t="e">
        <f t="shared" si="69"/>
        <v>#N/A</v>
      </c>
      <c r="K198" t="e">
        <f t="shared" si="69"/>
        <v>#N/A</v>
      </c>
      <c r="L198" t="e">
        <f t="shared" si="69"/>
        <v>#N/A</v>
      </c>
      <c r="M198" t="e">
        <f t="shared" si="69"/>
        <v>#N/A</v>
      </c>
      <c r="N198" t="e">
        <f t="shared" si="69"/>
        <v>#N/A</v>
      </c>
      <c r="O198" t="e">
        <f t="shared" si="68"/>
        <v>#N/A</v>
      </c>
      <c r="P198" t="e">
        <f t="shared" si="57"/>
        <v>#N/A</v>
      </c>
      <c r="Q198" t="e">
        <f t="shared" si="58"/>
        <v>#N/A</v>
      </c>
      <c r="R198" t="e">
        <f t="shared" si="59"/>
        <v>#N/A</v>
      </c>
      <c r="S198" t="e">
        <f t="shared" si="60"/>
        <v>#N/A</v>
      </c>
      <c r="T198" t="e">
        <f t="shared" si="61"/>
        <v>#N/A</v>
      </c>
      <c r="U198" t="e">
        <f t="shared" si="62"/>
        <v>#N/A</v>
      </c>
      <c r="V198" t="e">
        <f t="shared" si="63"/>
        <v>#N/A</v>
      </c>
      <c r="W198" t="e">
        <f t="shared" si="64"/>
        <v>#N/A</v>
      </c>
    </row>
    <row r="199" spans="1:23" x14ac:dyDescent="0.25">
      <c r="A199" t="s">
        <v>283</v>
      </c>
      <c r="B199" t="s">
        <v>331</v>
      </c>
      <c r="C199" t="s">
        <v>328</v>
      </c>
      <c r="D199" t="s">
        <v>428</v>
      </c>
      <c r="E199" t="s">
        <v>284</v>
      </c>
      <c r="F199" t="s">
        <v>456</v>
      </c>
      <c r="G199" t="str">
        <f t="shared" si="66"/>
        <v>Please verify Question Item (to the left) with the question items in Step 3, row 14.</v>
      </c>
      <c r="H199" t="e">
        <f t="shared" si="67"/>
        <v>#N/A</v>
      </c>
      <c r="I199" t="e">
        <f t="shared" si="69"/>
        <v>#N/A</v>
      </c>
      <c r="J199" t="e">
        <f t="shared" si="69"/>
        <v>#N/A</v>
      </c>
      <c r="K199" t="e">
        <f t="shared" si="69"/>
        <v>#N/A</v>
      </c>
      <c r="L199" t="e">
        <f t="shared" si="69"/>
        <v>#N/A</v>
      </c>
      <c r="M199" t="e">
        <f t="shared" si="69"/>
        <v>#N/A</v>
      </c>
      <c r="N199" t="e">
        <f t="shared" si="69"/>
        <v>#N/A</v>
      </c>
      <c r="O199" t="e">
        <f t="shared" si="68"/>
        <v>#N/A</v>
      </c>
      <c r="P199" t="e">
        <f t="shared" si="57"/>
        <v>#N/A</v>
      </c>
      <c r="Q199" t="e">
        <f t="shared" si="58"/>
        <v>#N/A</v>
      </c>
      <c r="R199" t="e">
        <f t="shared" si="59"/>
        <v>#N/A</v>
      </c>
      <c r="S199" t="e">
        <f t="shared" si="60"/>
        <v>#N/A</v>
      </c>
      <c r="T199" t="e">
        <f t="shared" si="61"/>
        <v>#N/A</v>
      </c>
      <c r="U199" t="e">
        <f t="shared" si="62"/>
        <v>#N/A</v>
      </c>
      <c r="V199" t="e">
        <f t="shared" si="63"/>
        <v>#N/A</v>
      </c>
      <c r="W199" t="e">
        <f t="shared" si="64"/>
        <v>#N/A</v>
      </c>
    </row>
    <row r="200" spans="1:23" x14ac:dyDescent="0.25">
      <c r="A200" t="s">
        <v>285</v>
      </c>
      <c r="B200" t="s">
        <v>331</v>
      </c>
      <c r="C200" t="s">
        <v>328</v>
      </c>
      <c r="D200" t="s">
        <v>428</v>
      </c>
      <c r="E200" t="s">
        <v>286</v>
      </c>
      <c r="F200" t="s">
        <v>456</v>
      </c>
      <c r="G200" t="str">
        <f t="shared" si="66"/>
        <v>Please verify Question Item (to the left) with the question items in Step 3, row 14.</v>
      </c>
      <c r="H200" t="e">
        <f t="shared" si="67"/>
        <v>#N/A</v>
      </c>
      <c r="I200" t="e">
        <f t="shared" si="69"/>
        <v>#N/A</v>
      </c>
      <c r="J200" t="e">
        <f t="shared" si="69"/>
        <v>#N/A</v>
      </c>
      <c r="K200" t="e">
        <f t="shared" si="69"/>
        <v>#N/A</v>
      </c>
      <c r="L200" t="e">
        <f t="shared" si="69"/>
        <v>#N/A</v>
      </c>
      <c r="M200" t="e">
        <f t="shared" si="69"/>
        <v>#N/A</v>
      </c>
      <c r="N200" t="e">
        <f t="shared" si="69"/>
        <v>#N/A</v>
      </c>
      <c r="O200" t="e">
        <f t="shared" si="68"/>
        <v>#N/A</v>
      </c>
      <c r="P200" t="e">
        <f t="shared" si="57"/>
        <v>#N/A</v>
      </c>
      <c r="Q200" t="e">
        <f t="shared" si="58"/>
        <v>#N/A</v>
      </c>
      <c r="R200" t="e">
        <f t="shared" si="59"/>
        <v>#N/A</v>
      </c>
      <c r="S200" t="e">
        <f t="shared" si="60"/>
        <v>#N/A</v>
      </c>
      <c r="T200" t="e">
        <f t="shared" si="61"/>
        <v>#N/A</v>
      </c>
      <c r="U200" t="e">
        <f t="shared" si="62"/>
        <v>#N/A</v>
      </c>
      <c r="V200" t="e">
        <f t="shared" si="63"/>
        <v>#N/A</v>
      </c>
      <c r="W200" t="e">
        <f t="shared" si="64"/>
        <v>#N/A</v>
      </c>
    </row>
    <row r="201" spans="1:23" x14ac:dyDescent="0.25">
      <c r="A201" t="s">
        <v>287</v>
      </c>
      <c r="B201" t="s">
        <v>331</v>
      </c>
      <c r="C201" t="s">
        <v>329</v>
      </c>
      <c r="D201" t="s">
        <v>428</v>
      </c>
      <c r="E201" t="s">
        <v>368</v>
      </c>
      <c r="F201" t="s">
        <v>456</v>
      </c>
      <c r="G201" t="str">
        <f t="shared" si="66"/>
        <v>Please verify Question Item (to the left) with the question items in Step 3, row 14.</v>
      </c>
      <c r="H201" t="e">
        <f t="shared" si="67"/>
        <v>#N/A</v>
      </c>
      <c r="I201" t="e">
        <f t="shared" si="69"/>
        <v>#N/A</v>
      </c>
      <c r="J201" t="e">
        <f t="shared" si="69"/>
        <v>#N/A</v>
      </c>
      <c r="K201" t="e">
        <f t="shared" si="69"/>
        <v>#N/A</v>
      </c>
      <c r="L201" t="e">
        <f t="shared" si="69"/>
        <v>#N/A</v>
      </c>
      <c r="M201" t="e">
        <f t="shared" si="69"/>
        <v>#N/A</v>
      </c>
      <c r="N201" t="e">
        <f t="shared" si="69"/>
        <v>#N/A</v>
      </c>
      <c r="O201" t="e">
        <f t="shared" si="68"/>
        <v>#N/A</v>
      </c>
      <c r="P201" t="e">
        <f t="shared" si="57"/>
        <v>#N/A</v>
      </c>
      <c r="Q201" t="e">
        <f t="shared" si="58"/>
        <v>#N/A</v>
      </c>
      <c r="R201" t="e">
        <f t="shared" si="59"/>
        <v>#N/A</v>
      </c>
      <c r="S201" t="e">
        <f t="shared" si="60"/>
        <v>#N/A</v>
      </c>
      <c r="T201" t="e">
        <f t="shared" si="61"/>
        <v>#N/A</v>
      </c>
      <c r="U201" t="e">
        <f t="shared" si="62"/>
        <v>#N/A</v>
      </c>
      <c r="V201" t="e">
        <f t="shared" si="63"/>
        <v>#N/A</v>
      </c>
      <c r="W201" t="e">
        <f t="shared" si="64"/>
        <v>#N/A</v>
      </c>
    </row>
    <row r="202" spans="1:23" x14ac:dyDescent="0.25">
      <c r="A202" t="s">
        <v>288</v>
      </c>
      <c r="B202" t="s">
        <v>331</v>
      </c>
      <c r="C202" t="s">
        <v>329</v>
      </c>
      <c r="D202" t="s">
        <v>428</v>
      </c>
      <c r="E202" t="s">
        <v>369</v>
      </c>
      <c r="F202" t="s">
        <v>456</v>
      </c>
      <c r="G202" t="str">
        <f t="shared" si="66"/>
        <v>Please verify Question Item (to the left) with the question items in Step 3, row 14.</v>
      </c>
      <c r="H202" t="e">
        <f t="shared" si="67"/>
        <v>#N/A</v>
      </c>
      <c r="I202" t="e">
        <f t="shared" si="69"/>
        <v>#N/A</v>
      </c>
      <c r="J202" t="e">
        <f t="shared" si="69"/>
        <v>#N/A</v>
      </c>
      <c r="K202" t="e">
        <f t="shared" si="69"/>
        <v>#N/A</v>
      </c>
      <c r="L202" t="e">
        <f t="shared" si="69"/>
        <v>#N/A</v>
      </c>
      <c r="M202" t="e">
        <f t="shared" si="69"/>
        <v>#N/A</v>
      </c>
      <c r="N202" t="e">
        <f t="shared" si="69"/>
        <v>#N/A</v>
      </c>
      <c r="O202" t="e">
        <f t="shared" si="68"/>
        <v>#N/A</v>
      </c>
      <c r="P202" t="e">
        <f t="shared" si="57"/>
        <v>#N/A</v>
      </c>
      <c r="Q202" t="e">
        <f t="shared" si="58"/>
        <v>#N/A</v>
      </c>
      <c r="R202" t="e">
        <f t="shared" si="59"/>
        <v>#N/A</v>
      </c>
      <c r="S202" t="e">
        <f t="shared" si="60"/>
        <v>#N/A</v>
      </c>
      <c r="T202" t="e">
        <f t="shared" si="61"/>
        <v>#N/A</v>
      </c>
      <c r="U202" t="e">
        <f t="shared" si="62"/>
        <v>#N/A</v>
      </c>
      <c r="V202" t="e">
        <f t="shared" si="63"/>
        <v>#N/A</v>
      </c>
      <c r="W202" t="e">
        <f t="shared" si="64"/>
        <v>#N/A</v>
      </c>
    </row>
    <row r="203" spans="1:23" x14ac:dyDescent="0.25">
      <c r="A203" t="s">
        <v>289</v>
      </c>
      <c r="B203" t="s">
        <v>331</v>
      </c>
      <c r="C203" t="s">
        <v>328</v>
      </c>
      <c r="D203" t="s">
        <v>428</v>
      </c>
      <c r="E203" t="s">
        <v>290</v>
      </c>
      <c r="F203" t="s">
        <v>456</v>
      </c>
      <c r="G203" t="str">
        <f t="shared" si="66"/>
        <v>Please verify Question Item (to the left) with the question items in Step 3, row 14.</v>
      </c>
      <c r="H203" t="e">
        <f t="shared" si="67"/>
        <v>#N/A</v>
      </c>
      <c r="I203" t="e">
        <f t="shared" si="69"/>
        <v>#N/A</v>
      </c>
      <c r="J203" t="e">
        <f t="shared" si="69"/>
        <v>#N/A</v>
      </c>
      <c r="K203" t="e">
        <f t="shared" si="69"/>
        <v>#N/A</v>
      </c>
      <c r="L203" t="e">
        <f t="shared" si="69"/>
        <v>#N/A</v>
      </c>
      <c r="M203" t="e">
        <f t="shared" si="69"/>
        <v>#N/A</v>
      </c>
      <c r="N203" t="e">
        <f t="shared" si="69"/>
        <v>#N/A</v>
      </c>
      <c r="O203" t="e">
        <f t="shared" si="68"/>
        <v>#N/A</v>
      </c>
      <c r="P203" t="e">
        <f t="shared" si="57"/>
        <v>#N/A</v>
      </c>
      <c r="Q203" t="e">
        <f t="shared" si="58"/>
        <v>#N/A</v>
      </c>
      <c r="R203" t="e">
        <f t="shared" si="59"/>
        <v>#N/A</v>
      </c>
      <c r="S203" t="e">
        <f t="shared" si="60"/>
        <v>#N/A</v>
      </c>
      <c r="T203" t="e">
        <f t="shared" si="61"/>
        <v>#N/A</v>
      </c>
      <c r="U203" t="e">
        <f t="shared" si="62"/>
        <v>#N/A</v>
      </c>
      <c r="V203" t="e">
        <f t="shared" si="63"/>
        <v>#N/A</v>
      </c>
      <c r="W203" t="e">
        <f t="shared" si="64"/>
        <v>#N/A</v>
      </c>
    </row>
    <row r="204" spans="1:23" x14ac:dyDescent="0.25">
      <c r="A204" t="s">
        <v>291</v>
      </c>
      <c r="B204" t="s">
        <v>331</v>
      </c>
      <c r="C204" t="s">
        <v>328</v>
      </c>
      <c r="D204" t="s">
        <v>428</v>
      </c>
      <c r="E204" t="s">
        <v>292</v>
      </c>
      <c r="F204" t="s">
        <v>456</v>
      </c>
      <c r="G204" t="str">
        <f t="shared" si="66"/>
        <v>Please verify Question Item (to the left) with the question items in Step 3, row 14.</v>
      </c>
      <c r="H204" t="e">
        <f t="shared" si="67"/>
        <v>#N/A</v>
      </c>
      <c r="I204" t="e">
        <f t="shared" si="69"/>
        <v>#N/A</v>
      </c>
      <c r="J204" t="e">
        <f t="shared" si="69"/>
        <v>#N/A</v>
      </c>
      <c r="K204" t="e">
        <f t="shared" si="69"/>
        <v>#N/A</v>
      </c>
      <c r="L204" t="e">
        <f t="shared" si="69"/>
        <v>#N/A</v>
      </c>
      <c r="M204" t="e">
        <f t="shared" si="69"/>
        <v>#N/A</v>
      </c>
      <c r="N204" t="e">
        <f t="shared" si="69"/>
        <v>#N/A</v>
      </c>
      <c r="O204" t="e">
        <f t="shared" si="68"/>
        <v>#N/A</v>
      </c>
      <c r="P204" t="e">
        <f t="shared" si="57"/>
        <v>#N/A</v>
      </c>
      <c r="Q204" t="e">
        <f t="shared" si="58"/>
        <v>#N/A</v>
      </c>
      <c r="R204" t="e">
        <f t="shared" si="59"/>
        <v>#N/A</v>
      </c>
      <c r="S204" t="e">
        <f t="shared" si="60"/>
        <v>#N/A</v>
      </c>
      <c r="T204" t="e">
        <f t="shared" si="61"/>
        <v>#N/A</v>
      </c>
      <c r="U204" t="e">
        <f t="shared" si="62"/>
        <v>#N/A</v>
      </c>
      <c r="V204" t="e">
        <f t="shared" si="63"/>
        <v>#N/A</v>
      </c>
      <c r="W204" t="e">
        <f t="shared" si="64"/>
        <v>#N/A</v>
      </c>
    </row>
    <row r="205" spans="1:23" x14ac:dyDescent="0.25">
      <c r="A205" t="s">
        <v>293</v>
      </c>
      <c r="B205" t="s">
        <v>331</v>
      </c>
      <c r="C205" t="s">
        <v>328</v>
      </c>
      <c r="D205" t="s">
        <v>428</v>
      </c>
      <c r="E205" t="s">
        <v>294</v>
      </c>
      <c r="F205" t="s">
        <v>456</v>
      </c>
      <c r="G205" t="str">
        <f t="shared" si="66"/>
        <v>Please verify Question Item (to the left) with the question items in Step 3, row 14.</v>
      </c>
      <c r="H205" t="e">
        <f t="shared" si="67"/>
        <v>#N/A</v>
      </c>
      <c r="I205" t="e">
        <f t="shared" si="69"/>
        <v>#N/A</v>
      </c>
      <c r="J205" t="e">
        <f t="shared" si="69"/>
        <v>#N/A</v>
      </c>
      <c r="K205" t="e">
        <f t="shared" si="69"/>
        <v>#N/A</v>
      </c>
      <c r="L205" t="e">
        <f t="shared" si="69"/>
        <v>#N/A</v>
      </c>
      <c r="M205" t="e">
        <f t="shared" si="69"/>
        <v>#N/A</v>
      </c>
      <c r="N205" t="e">
        <f t="shared" si="69"/>
        <v>#N/A</v>
      </c>
      <c r="O205" t="e">
        <f t="shared" si="68"/>
        <v>#N/A</v>
      </c>
      <c r="P205" t="e">
        <f t="shared" si="57"/>
        <v>#N/A</v>
      </c>
      <c r="Q205" t="e">
        <f t="shared" si="58"/>
        <v>#N/A</v>
      </c>
      <c r="R205" t="e">
        <f t="shared" si="59"/>
        <v>#N/A</v>
      </c>
      <c r="S205" t="e">
        <f t="shared" si="60"/>
        <v>#N/A</v>
      </c>
      <c r="T205" t="e">
        <f t="shared" si="61"/>
        <v>#N/A</v>
      </c>
      <c r="U205" t="e">
        <f t="shared" si="62"/>
        <v>#N/A</v>
      </c>
      <c r="V205" t="e">
        <f t="shared" si="63"/>
        <v>#N/A</v>
      </c>
      <c r="W205" t="e">
        <f t="shared" si="64"/>
        <v>#N/A</v>
      </c>
    </row>
  </sheetData>
  <conditionalFormatting sqref="G206:R1048576 W206:W1048576 G16:W148 G184:W205">
    <cfRule type="expression" dxfId="14" priority="37">
      <formula>COUNTIFS(SurveyData,"&lt;&gt;")=0</formula>
    </cfRule>
  </conditionalFormatting>
  <conditionalFormatting sqref="U206:U1048576">
    <cfRule type="expression" dxfId="13" priority="36">
      <formula>COUNTIFS(SurveyData,"&lt;&gt;")=0</formula>
    </cfRule>
  </conditionalFormatting>
  <conditionalFormatting sqref="T206:T1048576">
    <cfRule type="expression" dxfId="12" priority="35">
      <formula>COUNTIFS(SurveyData,"&lt;&gt;")=0</formula>
    </cfRule>
  </conditionalFormatting>
  <conditionalFormatting sqref="S206:S1048576">
    <cfRule type="expression" dxfId="11" priority="34">
      <formula>COUNTIFS(SurveyData,"&lt;&gt;")=0</formula>
    </cfRule>
  </conditionalFormatting>
  <conditionalFormatting sqref="V206:V1048576">
    <cfRule type="expression" dxfId="10" priority="31">
      <formula>COUNTIFS(SurveyData,"&lt;&gt;")=0</formula>
    </cfRule>
  </conditionalFormatting>
  <conditionalFormatting sqref="G154:R183 W154:W183">
    <cfRule type="expression" dxfId="9" priority="10">
      <formula>COUNTIFS(SurveyData,"&lt;&gt;")=0</formula>
    </cfRule>
  </conditionalFormatting>
  <conditionalFormatting sqref="S154:S183">
    <cfRule type="expression" dxfId="8" priority="9">
      <formula>COUNTIFS(SurveyData,"&lt;&gt;")=0</formula>
    </cfRule>
  </conditionalFormatting>
  <conditionalFormatting sqref="T154:T183">
    <cfRule type="expression" dxfId="7" priority="8">
      <formula>COUNTIFS(SurveyData,"&lt;&gt;")=0</formula>
    </cfRule>
  </conditionalFormatting>
  <conditionalFormatting sqref="U154:U183">
    <cfRule type="expression" dxfId="6" priority="7">
      <formula>COUNTIFS(SurveyData,"&lt;&gt;")=0</formula>
    </cfRule>
  </conditionalFormatting>
  <conditionalFormatting sqref="V154:V183">
    <cfRule type="expression" dxfId="5" priority="6">
      <formula>COUNTIFS(SurveyData,"&lt;&gt;")=0</formula>
    </cfRule>
  </conditionalFormatting>
  <conditionalFormatting sqref="W149:W153 G149:R153">
    <cfRule type="expression" dxfId="4" priority="5">
      <formula>COUNTIFS(SurveyData,"&lt;&gt;")=0</formula>
    </cfRule>
  </conditionalFormatting>
  <conditionalFormatting sqref="S149:S153">
    <cfRule type="expression" dxfId="3" priority="4">
      <formula>COUNTIFS(SurveyData,"&lt;&gt;")=0</formula>
    </cfRule>
  </conditionalFormatting>
  <conditionalFormatting sqref="T149:T153">
    <cfRule type="expression" dxfId="2" priority="3">
      <formula>COUNTIFS(SurveyData,"&lt;&gt;")=0</formula>
    </cfRule>
  </conditionalFormatting>
  <conditionalFormatting sqref="U149:U153">
    <cfRule type="expression" dxfId="1" priority="2">
      <formula>COUNTIFS(SurveyData,"&lt;&gt;")=0</formula>
    </cfRule>
  </conditionalFormatting>
  <conditionalFormatting sqref="V149:V153">
    <cfRule type="expression" dxfId="0" priority="1">
      <formula>COUNTIFS(SurveyData,"&lt;&gt;")=0</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R26"/>
  <sheetViews>
    <sheetView workbookViewId="0">
      <selection activeCell="R4" sqref="R4"/>
    </sheetView>
  </sheetViews>
  <sheetFormatPr defaultRowHeight="15" x14ac:dyDescent="0.25"/>
  <cols>
    <col min="2" max="2" width="11" bestFit="1" customWidth="1"/>
    <col min="3" max="4" width="16.5703125" bestFit="1" customWidth="1"/>
    <col min="12" max="12" width="14.28515625" customWidth="1"/>
    <col min="13" max="13" width="10" customWidth="1"/>
    <col min="14" max="14" width="7.85546875" customWidth="1"/>
    <col min="15" max="15" width="17.5703125" hidden="1" customWidth="1"/>
    <col min="16" max="16" width="23" customWidth="1"/>
  </cols>
  <sheetData>
    <row r="1" spans="12:18" x14ac:dyDescent="0.25">
      <c r="L1" s="23" t="s">
        <v>451</v>
      </c>
      <c r="M1" s="23"/>
      <c r="N1" s="23"/>
      <c r="O1" s="23"/>
      <c r="P1" s="23"/>
    </row>
    <row r="2" spans="12:18" x14ac:dyDescent="0.25">
      <c r="L2" s="15" t="s">
        <v>0</v>
      </c>
      <c r="M2" s="15" t="s">
        <v>330</v>
      </c>
      <c r="N2" s="15" t="s">
        <v>435</v>
      </c>
      <c r="O2" s="15" t="s">
        <v>436</v>
      </c>
      <c r="P2" s="15" t="s">
        <v>453</v>
      </c>
    </row>
    <row r="3" spans="12:18" x14ac:dyDescent="0.25">
      <c r="L3" s="16" t="s">
        <v>331</v>
      </c>
      <c r="M3" s="16" t="s">
        <v>328</v>
      </c>
      <c r="N3" s="16">
        <v>0</v>
      </c>
      <c r="O3" s="16" t="str">
        <f>L3&amp;M3&amp;N3</f>
        <v>AgreementN-P0</v>
      </c>
      <c r="P3" s="16" t="s">
        <v>441</v>
      </c>
    </row>
    <row r="4" spans="12:18" x14ac:dyDescent="0.25">
      <c r="L4" s="17" t="s">
        <v>331</v>
      </c>
      <c r="M4" s="17" t="s">
        <v>328</v>
      </c>
      <c r="N4" s="17">
        <v>1</v>
      </c>
      <c r="O4" s="17" t="str">
        <f t="shared" ref="O4:O26" si="0">L4&amp;M4&amp;N4</f>
        <v>AgreementN-P1</v>
      </c>
      <c r="P4" s="17" t="s">
        <v>438</v>
      </c>
      <c r="R4" s="22"/>
    </row>
    <row r="5" spans="12:18" x14ac:dyDescent="0.25">
      <c r="L5" s="17" t="s">
        <v>331</v>
      </c>
      <c r="M5" s="17" t="s">
        <v>328</v>
      </c>
      <c r="N5" s="17">
        <v>2</v>
      </c>
      <c r="O5" s="17" t="str">
        <f t="shared" si="0"/>
        <v>AgreementN-P2</v>
      </c>
      <c r="P5" s="17" t="s">
        <v>442</v>
      </c>
    </row>
    <row r="6" spans="12:18" x14ac:dyDescent="0.25">
      <c r="L6" s="17" t="s">
        <v>331</v>
      </c>
      <c r="M6" s="17" t="s">
        <v>328</v>
      </c>
      <c r="N6" s="17">
        <v>3</v>
      </c>
      <c r="O6" s="17" t="str">
        <f t="shared" si="0"/>
        <v>AgreementN-P3</v>
      </c>
      <c r="P6" s="17" t="s">
        <v>443</v>
      </c>
    </row>
    <row r="7" spans="12:18" x14ac:dyDescent="0.25">
      <c r="L7" s="17" t="s">
        <v>331</v>
      </c>
      <c r="M7" s="17" t="s">
        <v>328</v>
      </c>
      <c r="N7" s="17">
        <v>4</v>
      </c>
      <c r="O7" s="17" t="str">
        <f t="shared" si="0"/>
        <v>AgreementN-P4</v>
      </c>
      <c r="P7" s="17" t="s">
        <v>439</v>
      </c>
    </row>
    <row r="8" spans="12:18" x14ac:dyDescent="0.25">
      <c r="L8" s="17" t="s">
        <v>331</v>
      </c>
      <c r="M8" s="17" t="s">
        <v>328</v>
      </c>
      <c r="N8" s="17">
        <v>5</v>
      </c>
      <c r="O8" s="17" t="str">
        <f t="shared" si="0"/>
        <v>AgreementN-P5</v>
      </c>
      <c r="P8" s="17" t="s">
        <v>440</v>
      </c>
    </row>
    <row r="9" spans="12:18" x14ac:dyDescent="0.25">
      <c r="L9" s="18" t="s">
        <v>331</v>
      </c>
      <c r="M9" s="18" t="s">
        <v>329</v>
      </c>
      <c r="N9" s="18">
        <v>5</v>
      </c>
      <c r="O9" s="18" t="str">
        <f t="shared" si="0"/>
        <v>AgreementP-N5</v>
      </c>
      <c r="P9" s="18" t="s">
        <v>441</v>
      </c>
    </row>
    <row r="10" spans="12:18" x14ac:dyDescent="0.25">
      <c r="L10" s="18" t="s">
        <v>331</v>
      </c>
      <c r="M10" s="18" t="s">
        <v>329</v>
      </c>
      <c r="N10" s="18">
        <v>4</v>
      </c>
      <c r="O10" s="18" t="str">
        <f t="shared" si="0"/>
        <v>AgreementP-N4</v>
      </c>
      <c r="P10" s="18" t="s">
        <v>438</v>
      </c>
    </row>
    <row r="11" spans="12:18" x14ac:dyDescent="0.25">
      <c r="L11" s="18" t="s">
        <v>331</v>
      </c>
      <c r="M11" s="18" t="s">
        <v>329</v>
      </c>
      <c r="N11" s="18">
        <v>3</v>
      </c>
      <c r="O11" s="18" t="str">
        <f t="shared" si="0"/>
        <v>AgreementP-N3</v>
      </c>
      <c r="P11" s="18" t="s">
        <v>442</v>
      </c>
    </row>
    <row r="12" spans="12:18" x14ac:dyDescent="0.25">
      <c r="L12" s="18" t="s">
        <v>331</v>
      </c>
      <c r="M12" s="18" t="s">
        <v>329</v>
      </c>
      <c r="N12" s="18">
        <v>2</v>
      </c>
      <c r="O12" s="18" t="str">
        <f t="shared" si="0"/>
        <v>AgreementP-N2</v>
      </c>
      <c r="P12" s="18" t="s">
        <v>443</v>
      </c>
    </row>
    <row r="13" spans="12:18" x14ac:dyDescent="0.25">
      <c r="L13" s="18" t="s">
        <v>331</v>
      </c>
      <c r="M13" s="18" t="s">
        <v>329</v>
      </c>
      <c r="N13" s="18">
        <v>1</v>
      </c>
      <c r="O13" s="18" t="str">
        <f t="shared" si="0"/>
        <v>AgreementP-N1</v>
      </c>
      <c r="P13" s="18" t="s">
        <v>439</v>
      </c>
    </row>
    <row r="14" spans="12:18" x14ac:dyDescent="0.25">
      <c r="L14" s="18" t="s">
        <v>331</v>
      </c>
      <c r="M14" s="18" t="s">
        <v>329</v>
      </c>
      <c r="N14" s="18">
        <v>0</v>
      </c>
      <c r="O14" s="18" t="str">
        <f t="shared" si="0"/>
        <v>AgreementP-N0</v>
      </c>
      <c r="P14" s="18" t="s">
        <v>440</v>
      </c>
    </row>
    <row r="15" spans="12:18" x14ac:dyDescent="0.25">
      <c r="L15" s="17" t="s">
        <v>398</v>
      </c>
      <c r="M15" s="17" t="s">
        <v>328</v>
      </c>
      <c r="N15" s="17">
        <v>0</v>
      </c>
      <c r="O15" s="17" t="str">
        <f t="shared" si="0"/>
        <v>FrequencyN-P0</v>
      </c>
      <c r="P15" s="17" t="s">
        <v>444</v>
      </c>
    </row>
    <row r="16" spans="12:18" x14ac:dyDescent="0.25">
      <c r="L16" s="17" t="s">
        <v>398</v>
      </c>
      <c r="M16" s="17" t="s">
        <v>328</v>
      </c>
      <c r="N16" s="17">
        <v>1</v>
      </c>
      <c r="O16" s="17" t="str">
        <f t="shared" si="0"/>
        <v>FrequencyN-P1</v>
      </c>
      <c r="P16" s="17" t="s">
        <v>445</v>
      </c>
    </row>
    <row r="17" spans="12:16" x14ac:dyDescent="0.25">
      <c r="L17" s="17" t="s">
        <v>398</v>
      </c>
      <c r="M17" s="17" t="s">
        <v>328</v>
      </c>
      <c r="N17" s="17">
        <v>2</v>
      </c>
      <c r="O17" s="17" t="str">
        <f t="shared" si="0"/>
        <v>FrequencyN-P2</v>
      </c>
      <c r="P17" s="17" t="s">
        <v>446</v>
      </c>
    </row>
    <row r="18" spans="12:16" x14ac:dyDescent="0.25">
      <c r="L18" s="17" t="s">
        <v>398</v>
      </c>
      <c r="M18" s="17" t="s">
        <v>328</v>
      </c>
      <c r="N18" s="17">
        <v>3</v>
      </c>
      <c r="O18" s="17" t="str">
        <f t="shared" si="0"/>
        <v>FrequencyN-P3</v>
      </c>
      <c r="P18" s="17" t="s">
        <v>447</v>
      </c>
    </row>
    <row r="19" spans="12:16" x14ac:dyDescent="0.25">
      <c r="L19" s="17" t="s">
        <v>398</v>
      </c>
      <c r="M19" s="17" t="s">
        <v>328</v>
      </c>
      <c r="N19" s="17">
        <v>4</v>
      </c>
      <c r="O19" s="17" t="str">
        <f t="shared" si="0"/>
        <v>FrequencyN-P4</v>
      </c>
      <c r="P19" s="17" t="s">
        <v>448</v>
      </c>
    </row>
    <row r="20" spans="12:16" x14ac:dyDescent="0.25">
      <c r="L20" s="17" t="s">
        <v>398</v>
      </c>
      <c r="M20" s="17" t="s">
        <v>328</v>
      </c>
      <c r="N20" s="17">
        <v>5</v>
      </c>
      <c r="O20" s="17" t="str">
        <f t="shared" si="0"/>
        <v>FrequencyN-P5</v>
      </c>
      <c r="P20" s="17" t="s">
        <v>449</v>
      </c>
    </row>
    <row r="21" spans="12:16" x14ac:dyDescent="0.25">
      <c r="L21" s="18" t="s">
        <v>398</v>
      </c>
      <c r="M21" s="18" t="s">
        <v>329</v>
      </c>
      <c r="N21" s="18">
        <v>5</v>
      </c>
      <c r="O21" s="18" t="str">
        <f t="shared" si="0"/>
        <v>FrequencyP-N5</v>
      </c>
      <c r="P21" s="18" t="s">
        <v>444</v>
      </c>
    </row>
    <row r="22" spans="12:16" x14ac:dyDescent="0.25">
      <c r="L22" s="18" t="s">
        <v>398</v>
      </c>
      <c r="M22" s="18" t="s">
        <v>329</v>
      </c>
      <c r="N22" s="18">
        <v>4</v>
      </c>
      <c r="O22" s="18" t="str">
        <f t="shared" si="0"/>
        <v>FrequencyP-N4</v>
      </c>
      <c r="P22" s="18" t="s">
        <v>445</v>
      </c>
    </row>
    <row r="23" spans="12:16" x14ac:dyDescent="0.25">
      <c r="L23" s="18" t="s">
        <v>398</v>
      </c>
      <c r="M23" s="18" t="s">
        <v>329</v>
      </c>
      <c r="N23" s="18">
        <v>3</v>
      </c>
      <c r="O23" s="18" t="str">
        <f t="shared" si="0"/>
        <v>FrequencyP-N3</v>
      </c>
      <c r="P23" s="18" t="s">
        <v>446</v>
      </c>
    </row>
    <row r="24" spans="12:16" x14ac:dyDescent="0.25">
      <c r="L24" s="18" t="s">
        <v>398</v>
      </c>
      <c r="M24" s="18" t="s">
        <v>329</v>
      </c>
      <c r="N24" s="18">
        <v>2</v>
      </c>
      <c r="O24" s="18" t="str">
        <f t="shared" si="0"/>
        <v>FrequencyP-N2</v>
      </c>
      <c r="P24" s="18" t="s">
        <v>447</v>
      </c>
    </row>
    <row r="25" spans="12:16" x14ac:dyDescent="0.25">
      <c r="L25" s="18" t="s">
        <v>398</v>
      </c>
      <c r="M25" s="18" t="s">
        <v>329</v>
      </c>
      <c r="N25" s="18">
        <v>1</v>
      </c>
      <c r="O25" s="18" t="str">
        <f t="shared" si="0"/>
        <v>FrequencyP-N1</v>
      </c>
      <c r="P25" s="18" t="s">
        <v>448</v>
      </c>
    </row>
    <row r="26" spans="12:16" x14ac:dyDescent="0.25">
      <c r="L26" s="19" t="s">
        <v>398</v>
      </c>
      <c r="M26" s="19" t="s">
        <v>329</v>
      </c>
      <c r="N26" s="19">
        <v>0</v>
      </c>
      <c r="O26" s="19" t="str">
        <f t="shared" si="0"/>
        <v>FrequencyP-N0</v>
      </c>
      <c r="P26" s="19" t="s">
        <v>449</v>
      </c>
    </row>
  </sheetData>
  <mergeCells count="1">
    <mergeCell ref="L1:P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JL324"/>
  <sheetViews>
    <sheetView topLeftCell="H1" workbookViewId="0">
      <selection activeCell="T11" sqref="T11"/>
    </sheetView>
  </sheetViews>
  <sheetFormatPr defaultRowHeight="15" x14ac:dyDescent="0.25"/>
  <sheetData>
    <row r="14" spans="1:272" s="10" customFormat="1" x14ac:dyDescent="0.25">
      <c r="A14" s="2" t="s">
        <v>457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row>
    <row r="15" spans="1:272" x14ac:dyDescent="0.25">
      <c r="A15" s="1"/>
      <c r="B15" s="4"/>
      <c r="C15" s="4"/>
      <c r="I15" s="4"/>
    </row>
    <row r="16" spans="1:272" x14ac:dyDescent="0.25">
      <c r="A16" s="1"/>
      <c r="B16" s="4"/>
      <c r="C16" s="4"/>
      <c r="I16" s="4"/>
    </row>
    <row r="17" spans="1:9" x14ac:dyDescent="0.25">
      <c r="A17" s="1"/>
      <c r="B17" s="4"/>
      <c r="C17" s="4"/>
      <c r="I17" s="4"/>
    </row>
    <row r="18" spans="1:9" ht="15" customHeight="1" x14ac:dyDescent="0.25">
      <c r="A18" s="1"/>
      <c r="B18" s="4"/>
      <c r="C18" s="4"/>
      <c r="I18" s="4"/>
    </row>
    <row r="19" spans="1:9" ht="15" customHeight="1" x14ac:dyDescent="0.25">
      <c r="A19" s="1"/>
      <c r="B19" s="4"/>
      <c r="C19" s="4"/>
      <c r="I19" s="4"/>
    </row>
    <row r="20" spans="1:9" ht="15" customHeight="1" x14ac:dyDescent="0.25">
      <c r="A20" s="1"/>
      <c r="B20" s="4"/>
      <c r="C20" s="4"/>
      <c r="I20" s="4"/>
    </row>
    <row r="21" spans="1:9" ht="15" customHeight="1" x14ac:dyDescent="0.25">
      <c r="A21" s="1"/>
      <c r="B21" s="4"/>
      <c r="C21" s="4"/>
      <c r="I21" s="4"/>
    </row>
    <row r="22" spans="1:9" ht="15" customHeight="1" x14ac:dyDescent="0.25">
      <c r="A22" s="1"/>
      <c r="B22" s="4"/>
      <c r="C22" s="4"/>
      <c r="I22" s="4"/>
    </row>
    <row r="23" spans="1:9" ht="15" customHeight="1" x14ac:dyDescent="0.25">
      <c r="A23" s="1"/>
      <c r="B23" s="4"/>
      <c r="C23" s="4"/>
      <c r="I23" s="4"/>
    </row>
    <row r="24" spans="1:9" ht="15" customHeight="1" x14ac:dyDescent="0.25">
      <c r="A24" s="1"/>
      <c r="B24" s="4"/>
      <c r="C24" s="4"/>
      <c r="I24" s="4"/>
    </row>
    <row r="25" spans="1:9" ht="15" customHeight="1" x14ac:dyDescent="0.25">
      <c r="A25" s="1"/>
      <c r="B25" s="4"/>
      <c r="C25" s="4"/>
      <c r="I25" s="4"/>
    </row>
    <row r="26" spans="1:9" x14ac:dyDescent="0.25">
      <c r="A26" s="1"/>
      <c r="B26" s="4"/>
      <c r="C26" s="4"/>
      <c r="I26" s="4"/>
    </row>
    <row r="27" spans="1:9" x14ac:dyDescent="0.25">
      <c r="A27" s="1"/>
      <c r="B27" s="4"/>
      <c r="C27" s="4"/>
      <c r="I27" s="4"/>
    </row>
    <row r="28" spans="1:9" x14ac:dyDescent="0.25">
      <c r="A28" s="1"/>
      <c r="B28" s="4"/>
      <c r="C28" s="4"/>
      <c r="I28" s="4"/>
    </row>
    <row r="29" spans="1:9" x14ac:dyDescent="0.25">
      <c r="A29" s="1"/>
      <c r="B29" s="4"/>
      <c r="C29" s="4"/>
      <c r="I29" s="4"/>
    </row>
    <row r="30" spans="1:9" x14ac:dyDescent="0.25">
      <c r="A30" s="1"/>
      <c r="B30" s="4"/>
      <c r="C30" s="4"/>
      <c r="I30" s="4"/>
    </row>
    <row r="31" spans="1:9" x14ac:dyDescent="0.25">
      <c r="A31" s="1"/>
      <c r="B31" s="4"/>
      <c r="C31" s="4"/>
      <c r="I31" s="4"/>
    </row>
    <row r="32" spans="1:9" x14ac:dyDescent="0.25">
      <c r="A32" s="1"/>
      <c r="B32" s="4"/>
      <c r="C32" s="4"/>
      <c r="I32" s="4"/>
    </row>
    <row r="33" spans="1:9" x14ac:dyDescent="0.25">
      <c r="A33" s="1"/>
      <c r="B33" s="4"/>
      <c r="C33" s="4"/>
      <c r="I33" s="4"/>
    </row>
    <row r="34" spans="1:9" x14ac:dyDescent="0.25">
      <c r="A34" s="1"/>
      <c r="B34" s="4"/>
      <c r="C34" s="4"/>
      <c r="I34" s="4"/>
    </row>
    <row r="35" spans="1:9" x14ac:dyDescent="0.25">
      <c r="A35" s="1"/>
      <c r="B35" s="4"/>
      <c r="C35" s="4"/>
      <c r="I35" s="4"/>
    </row>
    <row r="36" spans="1:9" x14ac:dyDescent="0.25">
      <c r="A36" s="1"/>
      <c r="B36" s="4"/>
      <c r="C36" s="4"/>
      <c r="I36" s="4"/>
    </row>
    <row r="37" spans="1:9" x14ac:dyDescent="0.25">
      <c r="A37" s="1"/>
      <c r="B37" s="4"/>
      <c r="C37" s="4"/>
      <c r="I37" s="4"/>
    </row>
    <row r="38" spans="1:9" x14ac:dyDescent="0.25">
      <c r="A38" s="1"/>
      <c r="B38" s="4"/>
      <c r="C38" s="4"/>
      <c r="I38" s="4"/>
    </row>
    <row r="39" spans="1:9" x14ac:dyDescent="0.25">
      <c r="A39" s="1"/>
      <c r="B39" s="4"/>
      <c r="C39" s="4"/>
      <c r="I39" s="4"/>
    </row>
    <row r="40" spans="1:9" x14ac:dyDescent="0.25">
      <c r="A40" s="1"/>
      <c r="B40" s="4"/>
      <c r="C40" s="4"/>
      <c r="I40" s="4"/>
    </row>
    <row r="41" spans="1:9" x14ac:dyDescent="0.25">
      <c r="A41" s="1"/>
      <c r="B41" s="4"/>
      <c r="C41" s="4"/>
      <c r="I41" s="4"/>
    </row>
    <row r="42" spans="1:9" x14ac:dyDescent="0.25">
      <c r="A42" s="1"/>
      <c r="B42" s="4"/>
      <c r="C42" s="4"/>
      <c r="I42" s="4"/>
    </row>
    <row r="43" spans="1:9" x14ac:dyDescent="0.25">
      <c r="A43" s="1"/>
      <c r="B43" s="4"/>
      <c r="C43" s="4"/>
      <c r="I43" s="4"/>
    </row>
    <row r="44" spans="1:9" x14ac:dyDescent="0.25">
      <c r="A44" s="1"/>
      <c r="B44" s="4"/>
      <c r="C44" s="4"/>
      <c r="I44" s="4"/>
    </row>
    <row r="45" spans="1:9" x14ac:dyDescent="0.25">
      <c r="A45" s="1"/>
      <c r="B45" s="4"/>
      <c r="C45" s="4"/>
      <c r="I45" s="4"/>
    </row>
    <row r="46" spans="1:9" x14ac:dyDescent="0.25">
      <c r="A46" s="1"/>
      <c r="B46" s="4"/>
      <c r="C46" s="4"/>
      <c r="I46" s="4"/>
    </row>
    <row r="47" spans="1:9" x14ac:dyDescent="0.25">
      <c r="A47" s="1"/>
      <c r="B47" s="4"/>
      <c r="C47" s="4"/>
      <c r="I47" s="4"/>
    </row>
    <row r="48" spans="1:9" x14ac:dyDescent="0.25">
      <c r="A48" s="1"/>
      <c r="B48" s="4"/>
      <c r="C48" s="4"/>
      <c r="I48" s="4"/>
    </row>
    <row r="49" spans="1:9" x14ac:dyDescent="0.25">
      <c r="A49" s="1"/>
      <c r="B49" s="4"/>
      <c r="C49" s="4"/>
      <c r="I49" s="4"/>
    </row>
    <row r="50" spans="1:9" x14ac:dyDescent="0.25">
      <c r="A50" s="1"/>
      <c r="B50" s="4"/>
      <c r="C50" s="4"/>
      <c r="I50" s="4"/>
    </row>
    <row r="51" spans="1:9" x14ac:dyDescent="0.25">
      <c r="A51" s="1"/>
      <c r="B51" s="4"/>
      <c r="C51" s="4"/>
      <c r="I51" s="4"/>
    </row>
    <row r="52" spans="1:9" x14ac:dyDescent="0.25">
      <c r="A52" s="1"/>
      <c r="B52" s="4"/>
      <c r="C52" s="4"/>
      <c r="I52" s="4"/>
    </row>
    <row r="53" spans="1:9" x14ac:dyDescent="0.25">
      <c r="A53" s="1"/>
      <c r="B53" s="4"/>
      <c r="C53" s="4"/>
      <c r="I53" s="4"/>
    </row>
    <row r="54" spans="1:9" x14ac:dyDescent="0.25">
      <c r="A54" s="1"/>
      <c r="B54" s="4"/>
      <c r="C54" s="4"/>
      <c r="I54" s="4"/>
    </row>
    <row r="55" spans="1:9" x14ac:dyDescent="0.25">
      <c r="A55" s="1"/>
      <c r="B55" s="4"/>
      <c r="C55" s="4"/>
      <c r="I55" s="4"/>
    </row>
    <row r="56" spans="1:9" x14ac:dyDescent="0.25">
      <c r="A56" s="1"/>
      <c r="B56" s="4"/>
      <c r="C56" s="4"/>
      <c r="I56" s="4"/>
    </row>
    <row r="57" spans="1:9" x14ac:dyDescent="0.25">
      <c r="A57" s="1"/>
      <c r="B57" s="4"/>
      <c r="C57" s="4"/>
      <c r="I57" s="4"/>
    </row>
    <row r="58" spans="1:9" x14ac:dyDescent="0.25">
      <c r="A58" s="1"/>
      <c r="B58" s="4"/>
      <c r="C58" s="4"/>
      <c r="I58" s="4"/>
    </row>
    <row r="59" spans="1:9" x14ac:dyDescent="0.25">
      <c r="A59" s="1"/>
      <c r="B59" s="4"/>
      <c r="C59" s="4"/>
      <c r="I59" s="4"/>
    </row>
    <row r="60" spans="1:9" x14ac:dyDescent="0.25">
      <c r="A60" s="1"/>
      <c r="B60" s="4"/>
      <c r="C60" s="4"/>
      <c r="I60" s="4"/>
    </row>
    <row r="61" spans="1:9" x14ac:dyDescent="0.25">
      <c r="A61" s="1"/>
      <c r="B61" s="4"/>
      <c r="C61" s="4"/>
      <c r="I61" s="4"/>
    </row>
    <row r="62" spans="1:9" x14ac:dyDescent="0.25">
      <c r="A62" s="1"/>
      <c r="B62" s="4"/>
      <c r="C62" s="4"/>
      <c r="I62" s="4"/>
    </row>
    <row r="63" spans="1:9" x14ac:dyDescent="0.25">
      <c r="A63" s="1"/>
      <c r="B63" s="4"/>
      <c r="C63" s="4"/>
      <c r="I63" s="4"/>
    </row>
    <row r="64" spans="1:9" x14ac:dyDescent="0.25">
      <c r="A64" s="1"/>
      <c r="B64" s="4"/>
      <c r="C64" s="4"/>
      <c r="I64" s="4"/>
    </row>
    <row r="65" spans="1:9" x14ac:dyDescent="0.25">
      <c r="A65" s="1"/>
      <c r="B65" s="4"/>
      <c r="C65" s="4"/>
      <c r="I65" s="4"/>
    </row>
    <row r="66" spans="1:9" x14ac:dyDescent="0.25">
      <c r="A66" s="1"/>
      <c r="B66" s="4"/>
      <c r="C66" s="4"/>
      <c r="I66" s="4"/>
    </row>
    <row r="67" spans="1:9" x14ac:dyDescent="0.25">
      <c r="A67" s="1"/>
      <c r="B67" s="4"/>
      <c r="C67" s="4"/>
      <c r="I67" s="4"/>
    </row>
    <row r="68" spans="1:9" x14ac:dyDescent="0.25">
      <c r="A68" s="1"/>
      <c r="B68" s="4"/>
      <c r="C68" s="4"/>
      <c r="I68" s="4"/>
    </row>
    <row r="69" spans="1:9" x14ac:dyDescent="0.25">
      <c r="A69" s="1"/>
      <c r="B69" s="4"/>
      <c r="C69" s="4"/>
      <c r="I69" s="4"/>
    </row>
    <row r="70" spans="1:9" x14ac:dyDescent="0.25">
      <c r="A70" s="1"/>
      <c r="B70" s="4"/>
      <c r="C70" s="4"/>
      <c r="I70" s="4"/>
    </row>
    <row r="71" spans="1:9" x14ac:dyDescent="0.25">
      <c r="A71" s="1"/>
      <c r="B71" s="4"/>
      <c r="C71" s="4"/>
      <c r="I71" s="4"/>
    </row>
    <row r="72" spans="1:9" x14ac:dyDescent="0.25">
      <c r="A72" s="1"/>
      <c r="B72" s="4"/>
      <c r="C72" s="4"/>
      <c r="I72" s="4"/>
    </row>
    <row r="73" spans="1:9" x14ac:dyDescent="0.25">
      <c r="A73" s="1"/>
      <c r="B73" s="4"/>
      <c r="C73" s="4"/>
      <c r="I73" s="4"/>
    </row>
    <row r="74" spans="1:9" x14ac:dyDescent="0.25">
      <c r="A74" s="1"/>
      <c r="B74" s="4"/>
      <c r="C74" s="4"/>
      <c r="I74" s="4"/>
    </row>
    <row r="75" spans="1:9" x14ac:dyDescent="0.25">
      <c r="A75" s="1"/>
      <c r="B75" s="4"/>
      <c r="C75" s="4"/>
      <c r="I75" s="4"/>
    </row>
    <row r="76" spans="1:9" x14ac:dyDescent="0.25">
      <c r="A76" s="1"/>
      <c r="B76" s="4"/>
      <c r="C76" s="4"/>
      <c r="I76" s="4"/>
    </row>
    <row r="77" spans="1:9" x14ac:dyDescent="0.25">
      <c r="A77" s="1"/>
      <c r="B77" s="4"/>
      <c r="C77" s="4"/>
      <c r="I77" s="4"/>
    </row>
    <row r="78" spans="1:9" x14ac:dyDescent="0.25">
      <c r="A78" s="1"/>
      <c r="B78" s="4"/>
      <c r="C78" s="4"/>
      <c r="I78" s="4"/>
    </row>
    <row r="79" spans="1:9" x14ac:dyDescent="0.25">
      <c r="A79" s="1"/>
      <c r="B79" s="4"/>
      <c r="C79" s="4"/>
      <c r="I79" s="4"/>
    </row>
    <row r="80" spans="1:9" x14ac:dyDescent="0.25">
      <c r="A80" s="1"/>
      <c r="B80" s="4"/>
      <c r="C80" s="4"/>
      <c r="I80" s="4"/>
    </row>
    <row r="81" spans="1:9" x14ac:dyDescent="0.25">
      <c r="A81" s="1"/>
      <c r="B81" s="4"/>
      <c r="C81" s="4"/>
      <c r="I81" s="4"/>
    </row>
    <row r="82" spans="1:9" x14ac:dyDescent="0.25">
      <c r="A82" s="1"/>
      <c r="B82" s="4"/>
      <c r="C82" s="4"/>
      <c r="I82" s="4"/>
    </row>
    <row r="83" spans="1:9" x14ac:dyDescent="0.25">
      <c r="A83" s="1"/>
      <c r="B83" s="4"/>
      <c r="C83" s="4"/>
      <c r="I83" s="4"/>
    </row>
    <row r="84" spans="1:9" x14ac:dyDescent="0.25">
      <c r="A84" s="1"/>
      <c r="B84" s="4"/>
      <c r="C84" s="4"/>
      <c r="I84" s="4"/>
    </row>
    <row r="85" spans="1:9" x14ac:dyDescent="0.25">
      <c r="A85" s="1"/>
      <c r="B85" s="4"/>
      <c r="C85" s="4"/>
      <c r="I85" s="4"/>
    </row>
    <row r="86" spans="1:9" x14ac:dyDescent="0.25">
      <c r="A86" s="1"/>
      <c r="B86" s="4"/>
      <c r="C86" s="4"/>
      <c r="I86" s="4"/>
    </row>
    <row r="87" spans="1:9" x14ac:dyDescent="0.25">
      <c r="A87" s="1"/>
      <c r="B87" s="4"/>
      <c r="C87" s="4"/>
      <c r="I87" s="4"/>
    </row>
    <row r="88" spans="1:9" x14ac:dyDescent="0.25">
      <c r="A88" s="1"/>
      <c r="B88" s="4"/>
      <c r="C88" s="4"/>
      <c r="I88" s="4"/>
    </row>
    <row r="89" spans="1:9" x14ac:dyDescent="0.25">
      <c r="A89" s="1"/>
      <c r="B89" s="4"/>
      <c r="C89" s="4"/>
      <c r="I89" s="4"/>
    </row>
    <row r="90" spans="1:9" x14ac:dyDescent="0.25">
      <c r="A90" s="1"/>
      <c r="B90" s="4"/>
      <c r="C90" s="4"/>
      <c r="I90" s="4"/>
    </row>
    <row r="91" spans="1:9" x14ac:dyDescent="0.25">
      <c r="A91" s="1"/>
      <c r="B91" s="4"/>
      <c r="C91" s="4"/>
      <c r="I91" s="4"/>
    </row>
    <row r="92" spans="1:9" x14ac:dyDescent="0.25">
      <c r="A92" s="1"/>
      <c r="B92" s="4"/>
      <c r="C92" s="4"/>
      <c r="I92" s="4"/>
    </row>
    <row r="93" spans="1:9" x14ac:dyDescent="0.25">
      <c r="A93" s="1"/>
      <c r="B93" s="4"/>
      <c r="C93" s="4"/>
      <c r="I93" s="4"/>
    </row>
    <row r="94" spans="1:9" x14ac:dyDescent="0.25">
      <c r="A94" s="1"/>
      <c r="B94" s="4"/>
      <c r="C94" s="4"/>
      <c r="I94" s="4"/>
    </row>
    <row r="95" spans="1:9" x14ac:dyDescent="0.25">
      <c r="A95" s="1"/>
      <c r="B95" s="4"/>
      <c r="C95" s="4"/>
      <c r="I95" s="4"/>
    </row>
    <row r="96" spans="1:9" x14ac:dyDescent="0.25">
      <c r="A96" s="1"/>
      <c r="B96" s="4"/>
      <c r="C96" s="4"/>
      <c r="I96" s="4"/>
    </row>
    <row r="97" spans="1:9" x14ac:dyDescent="0.25">
      <c r="A97" s="1"/>
      <c r="B97" s="4"/>
      <c r="C97" s="4"/>
      <c r="I97" s="4"/>
    </row>
    <row r="98" spans="1:9" x14ac:dyDescent="0.25">
      <c r="A98" s="1"/>
      <c r="B98" s="4"/>
      <c r="C98" s="4"/>
      <c r="I98" s="4"/>
    </row>
    <row r="99" spans="1:9" x14ac:dyDescent="0.25">
      <c r="A99" s="1"/>
      <c r="B99" s="4"/>
      <c r="C99" s="4"/>
      <c r="I99" s="4"/>
    </row>
    <row r="100" spans="1:9" x14ac:dyDescent="0.25">
      <c r="A100" s="1"/>
      <c r="B100" s="4"/>
      <c r="C100" s="4"/>
      <c r="I100" s="4"/>
    </row>
    <row r="101" spans="1:9" x14ac:dyDescent="0.25">
      <c r="A101" s="1"/>
      <c r="B101" s="4"/>
      <c r="C101" s="4"/>
      <c r="I101" s="4"/>
    </row>
    <row r="102" spans="1:9" x14ac:dyDescent="0.25">
      <c r="A102" s="1"/>
      <c r="B102" s="4"/>
      <c r="C102" s="4"/>
      <c r="I102" s="4"/>
    </row>
    <row r="103" spans="1:9" x14ac:dyDescent="0.25">
      <c r="A103" s="1"/>
      <c r="B103" s="4"/>
      <c r="C103" s="4"/>
      <c r="I103" s="4"/>
    </row>
    <row r="104" spans="1:9" x14ac:dyDescent="0.25">
      <c r="A104" s="1"/>
      <c r="B104" s="4"/>
      <c r="C104" s="4"/>
      <c r="I104" s="4"/>
    </row>
    <row r="105" spans="1:9" x14ac:dyDescent="0.25">
      <c r="A105" s="1"/>
      <c r="B105" s="4"/>
      <c r="C105" s="4"/>
      <c r="I105" s="4"/>
    </row>
    <row r="106" spans="1:9" x14ac:dyDescent="0.25">
      <c r="A106" s="1"/>
      <c r="B106" s="4"/>
      <c r="C106" s="4"/>
      <c r="I106" s="4"/>
    </row>
    <row r="107" spans="1:9" x14ac:dyDescent="0.25">
      <c r="A107" s="1"/>
      <c r="B107" s="4"/>
      <c r="C107" s="4"/>
      <c r="I107" s="4"/>
    </row>
    <row r="108" spans="1:9" x14ac:dyDescent="0.25">
      <c r="A108" s="1"/>
      <c r="B108" s="4"/>
      <c r="C108" s="4"/>
      <c r="I108" s="4"/>
    </row>
    <row r="109" spans="1:9" x14ac:dyDescent="0.25">
      <c r="A109" s="1"/>
      <c r="B109" s="4"/>
      <c r="C109" s="4"/>
      <c r="I109" s="4"/>
    </row>
    <row r="110" spans="1:9" x14ac:dyDescent="0.25">
      <c r="A110" s="1"/>
      <c r="B110" s="4"/>
      <c r="C110" s="4"/>
      <c r="I110" s="4"/>
    </row>
    <row r="111" spans="1:9" x14ac:dyDescent="0.25">
      <c r="A111" s="1"/>
      <c r="B111" s="4"/>
      <c r="C111" s="4"/>
      <c r="I111" s="4"/>
    </row>
    <row r="112" spans="1:9" x14ac:dyDescent="0.25">
      <c r="A112" s="1"/>
      <c r="B112" s="4"/>
      <c r="C112" s="4"/>
      <c r="I112" s="4"/>
    </row>
    <row r="113" spans="1:9" x14ac:dyDescent="0.25">
      <c r="A113" s="1"/>
      <c r="B113" s="4"/>
      <c r="C113" s="4"/>
      <c r="I113" s="4"/>
    </row>
    <row r="114" spans="1:9" x14ac:dyDescent="0.25">
      <c r="A114" s="1"/>
      <c r="B114" s="4"/>
      <c r="C114" s="4"/>
      <c r="I114" s="4"/>
    </row>
    <row r="115" spans="1:9" x14ac:dyDescent="0.25">
      <c r="A115" s="1"/>
      <c r="B115" s="4"/>
      <c r="C115" s="4"/>
      <c r="I115" s="4"/>
    </row>
    <row r="116" spans="1:9" x14ac:dyDescent="0.25">
      <c r="A116" s="1"/>
      <c r="B116" s="4"/>
      <c r="C116" s="4"/>
      <c r="I116" s="4"/>
    </row>
    <row r="117" spans="1:9" x14ac:dyDescent="0.25">
      <c r="A117" s="1"/>
      <c r="B117" s="4"/>
      <c r="C117" s="4"/>
      <c r="I117" s="4"/>
    </row>
    <row r="118" spans="1:9" x14ac:dyDescent="0.25">
      <c r="A118" s="1"/>
      <c r="B118" s="4"/>
      <c r="C118" s="4"/>
      <c r="I118" s="4"/>
    </row>
    <row r="119" spans="1:9" x14ac:dyDescent="0.25">
      <c r="A119" s="1"/>
      <c r="B119" s="4"/>
      <c r="C119" s="4"/>
      <c r="I119" s="4"/>
    </row>
    <row r="120" spans="1:9" x14ac:dyDescent="0.25">
      <c r="A120" s="1"/>
      <c r="B120" s="4"/>
      <c r="C120" s="4"/>
      <c r="I120" s="4"/>
    </row>
    <row r="121" spans="1:9" x14ac:dyDescent="0.25">
      <c r="A121" s="1"/>
      <c r="B121" s="4"/>
      <c r="C121" s="4"/>
      <c r="I121" s="4"/>
    </row>
    <row r="122" spans="1:9" x14ac:dyDescent="0.25">
      <c r="A122" s="1"/>
      <c r="B122" s="4"/>
      <c r="C122" s="4"/>
      <c r="I122" s="4"/>
    </row>
    <row r="123" spans="1:9" x14ac:dyDescent="0.25">
      <c r="A123" s="1"/>
      <c r="B123" s="4"/>
      <c r="C123" s="4"/>
      <c r="I123" s="4"/>
    </row>
    <row r="124" spans="1:9" x14ac:dyDescent="0.25">
      <c r="A124" s="1"/>
      <c r="B124" s="4"/>
      <c r="C124" s="4"/>
      <c r="I124" s="4"/>
    </row>
    <row r="125" spans="1:9" x14ac:dyDescent="0.25">
      <c r="A125" s="1"/>
      <c r="B125" s="4"/>
      <c r="C125" s="4"/>
      <c r="I125" s="4"/>
    </row>
    <row r="126" spans="1:9" x14ac:dyDescent="0.25">
      <c r="A126" s="1"/>
      <c r="B126" s="4"/>
      <c r="C126" s="4"/>
      <c r="I126" s="4"/>
    </row>
    <row r="127" spans="1:9" x14ac:dyDescent="0.25">
      <c r="A127" s="1"/>
      <c r="B127" s="4"/>
      <c r="C127" s="4"/>
      <c r="I127" s="4"/>
    </row>
    <row r="128" spans="1:9" x14ac:dyDescent="0.25">
      <c r="A128" s="1"/>
      <c r="B128" s="4"/>
      <c r="C128" s="4"/>
      <c r="I128" s="4"/>
    </row>
    <row r="129" spans="1:9" x14ac:dyDescent="0.25">
      <c r="A129" s="1"/>
      <c r="B129" s="4"/>
      <c r="C129" s="4"/>
      <c r="I129" s="4"/>
    </row>
    <row r="130" spans="1:9" x14ac:dyDescent="0.25">
      <c r="A130" s="1"/>
      <c r="B130" s="4"/>
      <c r="C130" s="4"/>
      <c r="I130" s="4"/>
    </row>
    <row r="131" spans="1:9" x14ac:dyDescent="0.25">
      <c r="A131" s="1"/>
      <c r="B131" s="4"/>
      <c r="C131" s="4"/>
      <c r="I131" s="4"/>
    </row>
    <row r="132" spans="1:9" x14ac:dyDescent="0.25">
      <c r="A132" s="1"/>
      <c r="B132" s="4"/>
      <c r="C132" s="4"/>
      <c r="I132" s="4"/>
    </row>
    <row r="133" spans="1:9" x14ac:dyDescent="0.25">
      <c r="A133" s="1"/>
      <c r="B133" s="4"/>
      <c r="C133" s="4"/>
      <c r="I133" s="4"/>
    </row>
    <row r="134" spans="1:9" x14ac:dyDescent="0.25">
      <c r="A134" s="1"/>
      <c r="B134" s="4"/>
      <c r="C134" s="4"/>
      <c r="I134" s="4"/>
    </row>
    <row r="135" spans="1:9" x14ac:dyDescent="0.25">
      <c r="A135" s="1"/>
      <c r="B135" s="4"/>
      <c r="C135" s="4"/>
      <c r="I135" s="4"/>
    </row>
    <row r="136" spans="1:9" x14ac:dyDescent="0.25">
      <c r="A136" s="1"/>
      <c r="B136" s="4"/>
      <c r="C136" s="4"/>
      <c r="I136" s="4"/>
    </row>
    <row r="137" spans="1:9" x14ac:dyDescent="0.25">
      <c r="A137" s="1"/>
      <c r="B137" s="4"/>
      <c r="C137" s="4"/>
      <c r="I137" s="4"/>
    </row>
    <row r="138" spans="1:9" x14ac:dyDescent="0.25">
      <c r="A138" s="1"/>
      <c r="B138" s="4"/>
      <c r="C138" s="4"/>
      <c r="I138" s="4"/>
    </row>
    <row r="139" spans="1:9" x14ac:dyDescent="0.25">
      <c r="A139" s="1"/>
      <c r="B139" s="4"/>
      <c r="C139" s="4"/>
      <c r="I139" s="4"/>
    </row>
    <row r="140" spans="1:9" x14ac:dyDescent="0.25">
      <c r="A140" s="1"/>
      <c r="B140" s="4"/>
      <c r="C140" s="4"/>
      <c r="I140" s="4"/>
    </row>
    <row r="141" spans="1:9" x14ac:dyDescent="0.25">
      <c r="A141" s="1"/>
      <c r="B141" s="4"/>
      <c r="C141" s="4"/>
      <c r="I141" s="4"/>
    </row>
    <row r="142" spans="1:9" x14ac:dyDescent="0.25">
      <c r="A142" s="1"/>
      <c r="B142" s="4"/>
      <c r="C142" s="4"/>
      <c r="I142" s="4"/>
    </row>
    <row r="143" spans="1:9" x14ac:dyDescent="0.25">
      <c r="A143" s="1"/>
      <c r="B143" s="4"/>
      <c r="C143" s="4"/>
      <c r="I143" s="4"/>
    </row>
    <row r="144" spans="1:9" x14ac:dyDescent="0.25">
      <c r="A144" s="1"/>
      <c r="B144" s="4"/>
      <c r="C144" s="4"/>
      <c r="I144" s="4"/>
    </row>
    <row r="145" spans="1:9" x14ac:dyDescent="0.25">
      <c r="A145" s="1"/>
      <c r="B145" s="4"/>
      <c r="C145" s="4"/>
      <c r="I145" s="4"/>
    </row>
    <row r="146" spans="1:9" x14ac:dyDescent="0.25">
      <c r="A146" s="1"/>
      <c r="B146" s="4"/>
      <c r="C146" s="4"/>
      <c r="I146" s="4"/>
    </row>
    <row r="147" spans="1:9" x14ac:dyDescent="0.25">
      <c r="A147" s="1"/>
      <c r="B147" s="4"/>
      <c r="C147" s="4"/>
      <c r="I147" s="4"/>
    </row>
    <row r="148" spans="1:9" x14ac:dyDescent="0.25">
      <c r="A148" s="1"/>
      <c r="B148" s="4"/>
      <c r="C148" s="4"/>
      <c r="I148" s="4"/>
    </row>
    <row r="149" spans="1:9" x14ac:dyDescent="0.25">
      <c r="A149" s="1"/>
      <c r="B149" s="4"/>
      <c r="C149" s="4"/>
      <c r="I149" s="4"/>
    </row>
    <row r="150" spans="1:9" x14ac:dyDescent="0.25">
      <c r="A150" s="1"/>
      <c r="B150" s="4"/>
      <c r="C150" s="4"/>
      <c r="I150" s="4"/>
    </row>
    <row r="151" spans="1:9" x14ac:dyDescent="0.25">
      <c r="A151" s="1"/>
      <c r="B151" s="4"/>
      <c r="C151" s="4"/>
      <c r="I151" s="4"/>
    </row>
    <row r="152" spans="1:9" x14ac:dyDescent="0.25">
      <c r="A152" s="1"/>
      <c r="B152" s="4"/>
      <c r="C152" s="4"/>
      <c r="I152" s="4"/>
    </row>
    <row r="153" spans="1:9" x14ac:dyDescent="0.25">
      <c r="A153" s="1"/>
      <c r="B153" s="4"/>
      <c r="C153" s="4"/>
      <c r="I153" s="4"/>
    </row>
    <row r="154" spans="1:9" x14ac:dyDescent="0.25">
      <c r="A154" s="1"/>
      <c r="B154" s="4"/>
      <c r="C154" s="4"/>
      <c r="I154" s="4"/>
    </row>
    <row r="155" spans="1:9" x14ac:dyDescent="0.25">
      <c r="A155" s="1"/>
      <c r="B155" s="4"/>
      <c r="C155" s="4"/>
      <c r="I155" s="4"/>
    </row>
    <row r="156" spans="1:9" x14ac:dyDescent="0.25">
      <c r="A156" s="1"/>
      <c r="B156" s="4"/>
      <c r="C156" s="4"/>
      <c r="I156" s="4"/>
    </row>
    <row r="157" spans="1:9" x14ac:dyDescent="0.25">
      <c r="A157" s="1"/>
      <c r="B157" s="4"/>
      <c r="C157" s="4"/>
      <c r="I157" s="4"/>
    </row>
    <row r="158" spans="1:9" x14ac:dyDescent="0.25">
      <c r="A158" s="1"/>
      <c r="B158" s="4"/>
      <c r="C158" s="4"/>
      <c r="I158" s="4"/>
    </row>
    <row r="159" spans="1:9" x14ac:dyDescent="0.25">
      <c r="A159" s="1"/>
      <c r="B159" s="4"/>
      <c r="C159" s="4"/>
      <c r="I159" s="4"/>
    </row>
    <row r="160" spans="1:9" x14ac:dyDescent="0.25">
      <c r="A160" s="1"/>
      <c r="B160" s="4"/>
      <c r="C160" s="4"/>
      <c r="I160" s="4"/>
    </row>
    <row r="161" spans="1:9" x14ac:dyDescent="0.25">
      <c r="A161" s="1"/>
      <c r="B161" s="4"/>
      <c r="C161" s="4"/>
      <c r="I161" s="4"/>
    </row>
    <row r="162" spans="1:9" x14ac:dyDescent="0.25">
      <c r="A162" s="1"/>
      <c r="B162" s="4"/>
      <c r="C162" s="4"/>
      <c r="I162" s="4"/>
    </row>
    <row r="163" spans="1:9" x14ac:dyDescent="0.25">
      <c r="A163" s="1"/>
      <c r="B163" s="4"/>
      <c r="C163" s="4"/>
      <c r="I163" s="4"/>
    </row>
    <row r="164" spans="1:9" x14ac:dyDescent="0.25">
      <c r="A164" s="1"/>
      <c r="B164" s="4"/>
      <c r="C164" s="4"/>
      <c r="I164" s="4"/>
    </row>
    <row r="165" spans="1:9" x14ac:dyDescent="0.25">
      <c r="A165" s="1"/>
      <c r="B165" s="4"/>
      <c r="C165" s="4"/>
      <c r="I165" s="4"/>
    </row>
    <row r="166" spans="1:9" x14ac:dyDescent="0.25">
      <c r="A166" s="1"/>
      <c r="B166" s="4"/>
      <c r="C166" s="4"/>
      <c r="I166" s="4"/>
    </row>
    <row r="167" spans="1:9" x14ac:dyDescent="0.25">
      <c r="A167" s="1"/>
      <c r="B167" s="4"/>
      <c r="C167" s="4"/>
      <c r="I167" s="4"/>
    </row>
    <row r="168" spans="1:9" x14ac:dyDescent="0.25">
      <c r="A168" s="1"/>
      <c r="B168" s="4"/>
      <c r="C168" s="4"/>
      <c r="I168" s="4"/>
    </row>
    <row r="169" spans="1:9" x14ac:dyDescent="0.25">
      <c r="A169" s="1"/>
      <c r="B169" s="4"/>
      <c r="C169" s="4"/>
      <c r="I169" s="4"/>
    </row>
    <row r="170" spans="1:9" x14ac:dyDescent="0.25">
      <c r="A170" s="1"/>
      <c r="B170" s="4"/>
      <c r="C170" s="4"/>
      <c r="I170" s="4"/>
    </row>
    <row r="171" spans="1:9" x14ac:dyDescent="0.25">
      <c r="A171" s="1"/>
      <c r="B171" s="4"/>
      <c r="C171" s="4"/>
      <c r="I171" s="4"/>
    </row>
    <row r="172" spans="1:9" x14ac:dyDescent="0.25">
      <c r="A172" s="1"/>
      <c r="B172" s="4"/>
      <c r="C172" s="4"/>
      <c r="I172" s="4"/>
    </row>
    <row r="173" spans="1:9" x14ac:dyDescent="0.25">
      <c r="A173" s="1"/>
      <c r="B173" s="4"/>
      <c r="C173" s="4"/>
      <c r="I173" s="4"/>
    </row>
    <row r="174" spans="1:9" x14ac:dyDescent="0.25">
      <c r="A174" s="1"/>
      <c r="B174" s="4"/>
      <c r="C174" s="4"/>
      <c r="I174" s="4"/>
    </row>
    <row r="175" spans="1:9" x14ac:dyDescent="0.25">
      <c r="A175" s="1"/>
      <c r="B175" s="4"/>
      <c r="C175" s="4"/>
      <c r="I175" s="4"/>
    </row>
    <row r="176" spans="1:9" x14ac:dyDescent="0.25">
      <c r="A176" s="1"/>
      <c r="B176" s="4"/>
      <c r="C176" s="4"/>
      <c r="I176" s="4"/>
    </row>
    <row r="177" spans="1:9" x14ac:dyDescent="0.25">
      <c r="A177" s="1"/>
      <c r="B177" s="4"/>
      <c r="C177" s="4"/>
      <c r="I177" s="4"/>
    </row>
    <row r="178" spans="1:9" x14ac:dyDescent="0.25">
      <c r="A178" s="1"/>
      <c r="B178" s="4"/>
      <c r="C178" s="4"/>
      <c r="I178" s="4"/>
    </row>
    <row r="179" spans="1:9" x14ac:dyDescent="0.25">
      <c r="A179" s="1"/>
      <c r="B179" s="4"/>
      <c r="C179" s="4"/>
      <c r="I179" s="4"/>
    </row>
    <row r="180" spans="1:9" x14ac:dyDescent="0.25">
      <c r="A180" s="1"/>
      <c r="B180" s="4"/>
      <c r="C180" s="4"/>
      <c r="I180" s="4"/>
    </row>
    <row r="181" spans="1:9" x14ac:dyDescent="0.25">
      <c r="A181" s="1"/>
      <c r="B181" s="4"/>
      <c r="C181" s="4"/>
      <c r="I181" s="4"/>
    </row>
    <row r="182" spans="1:9" x14ac:dyDescent="0.25">
      <c r="A182" s="1"/>
      <c r="B182" s="4"/>
      <c r="C182" s="4"/>
      <c r="I182" s="4"/>
    </row>
    <row r="183" spans="1:9" x14ac:dyDescent="0.25">
      <c r="A183" s="1"/>
      <c r="B183" s="4"/>
      <c r="C183" s="4"/>
      <c r="I183" s="4"/>
    </row>
    <row r="184" spans="1:9" x14ac:dyDescent="0.25">
      <c r="A184" s="1"/>
      <c r="B184" s="4"/>
      <c r="C184" s="4"/>
      <c r="I184" s="4"/>
    </row>
    <row r="185" spans="1:9" x14ac:dyDescent="0.25">
      <c r="A185" s="1"/>
      <c r="B185" s="4"/>
      <c r="C185" s="4"/>
      <c r="I185" s="4"/>
    </row>
    <row r="186" spans="1:9" x14ac:dyDescent="0.25">
      <c r="A186" s="1"/>
      <c r="B186" s="4"/>
      <c r="C186" s="4"/>
      <c r="I186" s="4"/>
    </row>
    <row r="187" spans="1:9" x14ac:dyDescent="0.25">
      <c r="A187" s="1"/>
      <c r="B187" s="4"/>
      <c r="C187" s="4"/>
      <c r="I187" s="4"/>
    </row>
    <row r="188" spans="1:9" x14ac:dyDescent="0.25">
      <c r="A188" s="1"/>
      <c r="B188" s="4"/>
      <c r="C188" s="4"/>
      <c r="I188" s="4"/>
    </row>
    <row r="189" spans="1:9" x14ac:dyDescent="0.25">
      <c r="A189" s="1"/>
      <c r="B189" s="4"/>
      <c r="C189" s="4"/>
      <c r="I189" s="4"/>
    </row>
    <row r="190" spans="1:9" x14ac:dyDescent="0.25">
      <c r="A190" s="1"/>
      <c r="B190" s="4"/>
      <c r="C190" s="4"/>
      <c r="I190" s="4"/>
    </row>
    <row r="191" spans="1:9" x14ac:dyDescent="0.25">
      <c r="A191" s="1"/>
      <c r="B191" s="4"/>
      <c r="C191" s="4"/>
      <c r="I191" s="4"/>
    </row>
    <row r="192" spans="1:9" x14ac:dyDescent="0.25">
      <c r="A192" s="1"/>
      <c r="B192" s="4"/>
      <c r="C192" s="4"/>
      <c r="I192" s="4"/>
    </row>
    <row r="193" spans="1:9" x14ac:dyDescent="0.25">
      <c r="A193" s="1"/>
      <c r="B193" s="4"/>
      <c r="C193" s="4"/>
      <c r="I193" s="4"/>
    </row>
    <row r="194" spans="1:9" x14ac:dyDescent="0.25">
      <c r="A194" s="1"/>
      <c r="B194" s="4"/>
      <c r="C194" s="4"/>
      <c r="I194" s="4"/>
    </row>
    <row r="195" spans="1:9" x14ac:dyDescent="0.25">
      <c r="A195" s="1"/>
      <c r="B195" s="4"/>
      <c r="C195" s="4"/>
      <c r="I195" s="4"/>
    </row>
    <row r="196" spans="1:9" x14ac:dyDescent="0.25">
      <c r="A196" s="1"/>
      <c r="B196" s="4"/>
      <c r="C196" s="4"/>
      <c r="I196" s="4"/>
    </row>
    <row r="197" spans="1:9" x14ac:dyDescent="0.25">
      <c r="A197" s="1"/>
      <c r="B197" s="4"/>
      <c r="C197" s="4"/>
      <c r="I197" s="4"/>
    </row>
    <row r="198" spans="1:9" x14ac:dyDescent="0.25">
      <c r="A198" s="1"/>
      <c r="B198" s="4"/>
      <c r="C198" s="4"/>
      <c r="I198" s="4"/>
    </row>
    <row r="199" spans="1:9" x14ac:dyDescent="0.25">
      <c r="A199" s="1"/>
      <c r="B199" s="4"/>
      <c r="C199" s="4"/>
      <c r="I199" s="4"/>
    </row>
    <row r="200" spans="1:9" x14ac:dyDescent="0.25">
      <c r="A200" s="1"/>
      <c r="B200" s="4"/>
      <c r="C200" s="4"/>
      <c r="I200" s="4"/>
    </row>
    <row r="201" spans="1:9" x14ac:dyDescent="0.25">
      <c r="A201" s="1"/>
      <c r="B201" s="4"/>
      <c r="C201" s="4"/>
      <c r="I201" s="4"/>
    </row>
    <row r="202" spans="1:9" x14ac:dyDescent="0.25">
      <c r="A202" s="1"/>
      <c r="B202" s="4"/>
      <c r="C202" s="4"/>
      <c r="I202" s="4"/>
    </row>
    <row r="203" spans="1:9" x14ac:dyDescent="0.25">
      <c r="A203" s="1"/>
      <c r="B203" s="4"/>
      <c r="C203" s="4"/>
      <c r="I203" s="4"/>
    </row>
    <row r="204" spans="1:9" x14ac:dyDescent="0.25">
      <c r="A204" s="1"/>
      <c r="B204" s="4"/>
      <c r="C204" s="4"/>
      <c r="I204" s="4"/>
    </row>
    <row r="205" spans="1:9" x14ac:dyDescent="0.25">
      <c r="A205" s="1"/>
      <c r="B205" s="4"/>
      <c r="C205" s="4"/>
      <c r="I205" s="4"/>
    </row>
    <row r="206" spans="1:9" x14ac:dyDescent="0.25">
      <c r="A206" s="1"/>
      <c r="B206" s="4"/>
      <c r="C206" s="4"/>
      <c r="I206" s="4"/>
    </row>
    <row r="207" spans="1:9" x14ac:dyDescent="0.25">
      <c r="A207" s="1"/>
      <c r="B207" s="4"/>
      <c r="C207" s="4"/>
      <c r="I207" s="4"/>
    </row>
    <row r="208" spans="1:9" x14ac:dyDescent="0.25">
      <c r="A208" s="1"/>
      <c r="B208" s="4"/>
      <c r="C208" s="4"/>
      <c r="I208" s="4"/>
    </row>
    <row r="209" spans="1:9" x14ac:dyDescent="0.25">
      <c r="A209" s="1"/>
      <c r="B209" s="4"/>
      <c r="C209" s="4"/>
      <c r="I209" s="4"/>
    </row>
    <row r="210" spans="1:9" x14ac:dyDescent="0.25">
      <c r="A210" s="1"/>
      <c r="B210" s="4"/>
      <c r="C210" s="4"/>
      <c r="I210" s="4"/>
    </row>
    <row r="211" spans="1:9" x14ac:dyDescent="0.25">
      <c r="A211" s="1"/>
      <c r="B211" s="4"/>
      <c r="C211" s="4"/>
      <c r="I211" s="4"/>
    </row>
    <row r="212" spans="1:9" x14ac:dyDescent="0.25">
      <c r="A212" s="1"/>
      <c r="B212" s="4"/>
      <c r="C212" s="4"/>
      <c r="I212" s="4"/>
    </row>
    <row r="213" spans="1:9" x14ac:dyDescent="0.25">
      <c r="A213" s="1"/>
      <c r="B213" s="4"/>
      <c r="C213" s="4"/>
      <c r="I213" s="4"/>
    </row>
    <row r="214" spans="1:9" x14ac:dyDescent="0.25">
      <c r="A214" s="1"/>
      <c r="B214" s="4"/>
      <c r="C214" s="4"/>
      <c r="I214" s="4"/>
    </row>
    <row r="215" spans="1:9" x14ac:dyDescent="0.25">
      <c r="A215" s="1"/>
      <c r="B215" s="4"/>
      <c r="C215" s="4"/>
      <c r="I215" s="4"/>
    </row>
    <row r="216" spans="1:9" x14ac:dyDescent="0.25">
      <c r="A216" s="1"/>
      <c r="B216" s="4"/>
      <c r="C216" s="4"/>
      <c r="I216" s="4"/>
    </row>
    <row r="217" spans="1:9" x14ac:dyDescent="0.25">
      <c r="A217" s="1"/>
      <c r="B217" s="4"/>
      <c r="C217" s="4"/>
      <c r="I217" s="4"/>
    </row>
    <row r="218" spans="1:9" x14ac:dyDescent="0.25">
      <c r="A218" s="1"/>
      <c r="B218" s="4"/>
      <c r="C218" s="4"/>
      <c r="I218" s="4"/>
    </row>
    <row r="219" spans="1:9" x14ac:dyDescent="0.25">
      <c r="A219" s="1"/>
      <c r="B219" s="4"/>
      <c r="C219" s="4"/>
      <c r="I219" s="4"/>
    </row>
    <row r="220" spans="1:9" x14ac:dyDescent="0.25">
      <c r="A220" s="1"/>
      <c r="B220" s="4"/>
      <c r="C220" s="4"/>
      <c r="I220" s="4"/>
    </row>
    <row r="221" spans="1:9" x14ac:dyDescent="0.25">
      <c r="A221" s="1"/>
      <c r="B221" s="4"/>
      <c r="C221" s="4"/>
      <c r="I221" s="4"/>
    </row>
    <row r="222" spans="1:9" x14ac:dyDescent="0.25">
      <c r="A222" s="1"/>
      <c r="B222" s="4"/>
      <c r="C222" s="4"/>
      <c r="I222" s="4"/>
    </row>
    <row r="223" spans="1:9" x14ac:dyDescent="0.25">
      <c r="A223" s="1"/>
      <c r="B223" s="4"/>
      <c r="C223" s="4"/>
      <c r="I223" s="4"/>
    </row>
    <row r="224" spans="1:9" x14ac:dyDescent="0.25">
      <c r="A224" s="1"/>
      <c r="B224" s="4"/>
      <c r="C224" s="4"/>
      <c r="I224" s="4"/>
    </row>
    <row r="225" spans="1:9" x14ac:dyDescent="0.25">
      <c r="A225" s="1"/>
      <c r="B225" s="4"/>
      <c r="C225" s="4"/>
      <c r="I225" s="4"/>
    </row>
    <row r="226" spans="1:9" x14ac:dyDescent="0.25">
      <c r="A226" s="1"/>
      <c r="B226" s="4"/>
      <c r="C226" s="4"/>
      <c r="I226" s="4"/>
    </row>
    <row r="227" spans="1:9" x14ac:dyDescent="0.25">
      <c r="A227" s="1"/>
      <c r="B227" s="4"/>
      <c r="C227" s="4"/>
      <c r="I227" s="4"/>
    </row>
    <row r="228" spans="1:9" x14ac:dyDescent="0.25">
      <c r="A228" s="1"/>
      <c r="B228" s="4"/>
      <c r="C228" s="4"/>
      <c r="I228" s="4"/>
    </row>
    <row r="229" spans="1:9" x14ac:dyDescent="0.25">
      <c r="A229" s="1"/>
      <c r="B229" s="4"/>
      <c r="C229" s="4"/>
      <c r="I229" s="4"/>
    </row>
    <row r="230" spans="1:9" x14ac:dyDescent="0.25">
      <c r="A230" s="1"/>
      <c r="B230" s="4"/>
      <c r="C230" s="4"/>
      <c r="I230" s="4"/>
    </row>
    <row r="231" spans="1:9" x14ac:dyDescent="0.25">
      <c r="A231" s="1"/>
      <c r="B231" s="4"/>
      <c r="C231" s="4"/>
      <c r="I231" s="4"/>
    </row>
    <row r="232" spans="1:9" x14ac:dyDescent="0.25">
      <c r="A232" s="1"/>
      <c r="B232" s="4"/>
      <c r="C232" s="4"/>
      <c r="I232" s="4"/>
    </row>
    <row r="233" spans="1:9" x14ac:dyDescent="0.25">
      <c r="A233" s="1"/>
      <c r="B233" s="4"/>
      <c r="C233" s="4"/>
      <c r="I233" s="4"/>
    </row>
    <row r="234" spans="1:9" x14ac:dyDescent="0.25">
      <c r="A234" s="1"/>
      <c r="B234" s="4"/>
      <c r="C234" s="4"/>
      <c r="I234" s="4"/>
    </row>
    <row r="235" spans="1:9" x14ac:dyDescent="0.25">
      <c r="A235" s="1"/>
      <c r="B235" s="4"/>
      <c r="C235" s="4"/>
      <c r="I235" s="4"/>
    </row>
    <row r="236" spans="1:9" x14ac:dyDescent="0.25">
      <c r="A236" s="1"/>
      <c r="B236" s="4"/>
      <c r="C236" s="4"/>
      <c r="I236" s="4"/>
    </row>
    <row r="237" spans="1:9" x14ac:dyDescent="0.25">
      <c r="A237" s="1"/>
      <c r="B237" s="4"/>
      <c r="C237" s="4"/>
      <c r="I237" s="4"/>
    </row>
    <row r="238" spans="1:9" x14ac:dyDescent="0.25">
      <c r="A238" s="1"/>
      <c r="B238" s="4"/>
      <c r="C238" s="4"/>
      <c r="I238" s="4"/>
    </row>
    <row r="239" spans="1:9" x14ac:dyDescent="0.25">
      <c r="A239" s="1"/>
      <c r="B239" s="4"/>
      <c r="C239" s="4"/>
      <c r="I239" s="4"/>
    </row>
    <row r="240" spans="1:9" x14ac:dyDescent="0.25">
      <c r="A240" s="1"/>
      <c r="B240" s="4"/>
      <c r="C240" s="4"/>
      <c r="I240" s="4"/>
    </row>
    <row r="241" spans="1:9" x14ac:dyDescent="0.25">
      <c r="A241" s="1"/>
      <c r="B241" s="4"/>
      <c r="C241" s="4"/>
      <c r="I241" s="4"/>
    </row>
    <row r="242" spans="1:9" x14ac:dyDescent="0.25">
      <c r="A242" s="1"/>
      <c r="B242" s="4"/>
      <c r="C242" s="4"/>
      <c r="I242" s="4"/>
    </row>
    <row r="243" spans="1:9" x14ac:dyDescent="0.25">
      <c r="A243" s="1"/>
      <c r="B243" s="4"/>
      <c r="C243" s="4"/>
      <c r="I243" s="4"/>
    </row>
    <row r="244" spans="1:9" x14ac:dyDescent="0.25">
      <c r="A244" s="1"/>
      <c r="B244" s="4"/>
      <c r="C244" s="4"/>
      <c r="I244" s="4"/>
    </row>
    <row r="245" spans="1:9" x14ac:dyDescent="0.25">
      <c r="A245" s="1"/>
      <c r="B245" s="4"/>
      <c r="C245" s="4"/>
      <c r="I245" s="4"/>
    </row>
    <row r="246" spans="1:9" x14ac:dyDescent="0.25">
      <c r="A246" s="1"/>
      <c r="B246" s="4"/>
      <c r="C246" s="4"/>
      <c r="I246" s="4"/>
    </row>
    <row r="247" spans="1:9" x14ac:dyDescent="0.25">
      <c r="A247" s="1"/>
      <c r="B247" s="4"/>
      <c r="C247" s="4"/>
      <c r="I247" s="4"/>
    </row>
    <row r="248" spans="1:9" x14ac:dyDescent="0.25">
      <c r="A248" s="1"/>
      <c r="B248" s="4"/>
      <c r="C248" s="4"/>
      <c r="I248" s="4"/>
    </row>
    <row r="249" spans="1:9" x14ac:dyDescent="0.25">
      <c r="A249" s="1"/>
      <c r="B249" s="4"/>
      <c r="C249" s="4"/>
      <c r="I249" s="4"/>
    </row>
    <row r="250" spans="1:9" x14ac:dyDescent="0.25">
      <c r="A250" s="1"/>
      <c r="B250" s="4"/>
      <c r="C250" s="4"/>
      <c r="I250" s="4"/>
    </row>
    <row r="251" spans="1:9" x14ac:dyDescent="0.25">
      <c r="A251" s="1"/>
      <c r="B251" s="4"/>
      <c r="C251" s="4"/>
      <c r="I251" s="4"/>
    </row>
    <row r="252" spans="1:9" x14ac:dyDescent="0.25">
      <c r="A252" s="1"/>
      <c r="B252" s="4"/>
      <c r="C252" s="4"/>
      <c r="I252" s="4"/>
    </row>
    <row r="253" spans="1:9" x14ac:dyDescent="0.25">
      <c r="A253" s="1"/>
      <c r="B253" s="4"/>
      <c r="C253" s="4"/>
      <c r="I253" s="4"/>
    </row>
    <row r="254" spans="1:9" x14ac:dyDescent="0.25">
      <c r="A254" s="1"/>
      <c r="B254" s="4"/>
      <c r="C254" s="4"/>
      <c r="I254" s="4"/>
    </row>
    <row r="255" spans="1:9" x14ac:dyDescent="0.25">
      <c r="A255" s="1"/>
      <c r="B255" s="4"/>
      <c r="C255" s="4"/>
      <c r="I255" s="4"/>
    </row>
    <row r="256" spans="1:9" x14ac:dyDescent="0.25">
      <c r="A256" s="1"/>
      <c r="B256" s="4"/>
      <c r="C256" s="4"/>
      <c r="I256" s="4"/>
    </row>
    <row r="257" spans="1:9" x14ac:dyDescent="0.25">
      <c r="A257" s="1"/>
      <c r="B257" s="4"/>
      <c r="C257" s="4"/>
      <c r="I257" s="4"/>
    </row>
    <row r="258" spans="1:9" x14ac:dyDescent="0.25">
      <c r="A258" s="1"/>
      <c r="B258" s="4"/>
      <c r="C258" s="4"/>
      <c r="I258" s="4"/>
    </row>
    <row r="259" spans="1:9" x14ac:dyDescent="0.25">
      <c r="A259" s="1"/>
      <c r="B259" s="4"/>
      <c r="C259" s="4"/>
      <c r="I259" s="4"/>
    </row>
    <row r="260" spans="1:9" x14ac:dyDescent="0.25">
      <c r="A260" s="1"/>
      <c r="B260" s="4"/>
      <c r="C260" s="4"/>
      <c r="I260" s="4"/>
    </row>
    <row r="261" spans="1:9" x14ac:dyDescent="0.25">
      <c r="A261" s="1"/>
      <c r="B261" s="4"/>
      <c r="C261" s="4"/>
      <c r="I261" s="4"/>
    </row>
    <row r="262" spans="1:9" x14ac:dyDescent="0.25">
      <c r="A262" s="1"/>
      <c r="B262" s="4"/>
      <c r="C262" s="4"/>
      <c r="I262" s="4"/>
    </row>
    <row r="263" spans="1:9" x14ac:dyDescent="0.25">
      <c r="A263" s="1"/>
      <c r="B263" s="4"/>
      <c r="C263" s="4"/>
      <c r="I263" s="4"/>
    </row>
    <row r="264" spans="1:9" x14ac:dyDescent="0.25">
      <c r="A264" s="1"/>
      <c r="B264" s="4"/>
      <c r="C264" s="4"/>
      <c r="I264" s="4"/>
    </row>
    <row r="265" spans="1:9" x14ac:dyDescent="0.25">
      <c r="A265" s="1"/>
      <c r="B265" s="4"/>
      <c r="C265" s="4"/>
      <c r="I265" s="4"/>
    </row>
    <row r="266" spans="1:9" x14ac:dyDescent="0.25">
      <c r="A266" s="1"/>
      <c r="B266" s="4"/>
      <c r="C266" s="4"/>
      <c r="I266" s="4"/>
    </row>
    <row r="267" spans="1:9" x14ac:dyDescent="0.25">
      <c r="A267" s="1"/>
      <c r="B267" s="4"/>
      <c r="C267" s="4"/>
      <c r="I267" s="4"/>
    </row>
    <row r="268" spans="1:9" x14ac:dyDescent="0.25">
      <c r="A268" s="1"/>
      <c r="B268" s="4"/>
      <c r="C268" s="4"/>
      <c r="I268" s="4"/>
    </row>
    <row r="269" spans="1:9" x14ac:dyDescent="0.25">
      <c r="A269" s="1"/>
      <c r="B269" s="4"/>
      <c r="C269" s="4"/>
      <c r="I269" s="4"/>
    </row>
    <row r="270" spans="1:9" x14ac:dyDescent="0.25">
      <c r="A270" s="1"/>
      <c r="B270" s="4"/>
      <c r="C270" s="4"/>
      <c r="I270" s="4"/>
    </row>
    <row r="271" spans="1:9" x14ac:dyDescent="0.25">
      <c r="A271" s="1"/>
      <c r="B271" s="4"/>
      <c r="C271" s="4"/>
      <c r="I271" s="4"/>
    </row>
    <row r="272" spans="1:9" x14ac:dyDescent="0.25">
      <c r="A272" s="1"/>
      <c r="B272" s="4"/>
      <c r="C272" s="4"/>
      <c r="I272" s="4"/>
    </row>
    <row r="273" spans="1:9" x14ac:dyDescent="0.25">
      <c r="A273" s="1"/>
      <c r="B273" s="4"/>
      <c r="C273" s="4"/>
      <c r="I273" s="4"/>
    </row>
    <row r="274" spans="1:9" x14ac:dyDescent="0.25">
      <c r="A274" s="1"/>
      <c r="B274" s="4"/>
      <c r="C274" s="4"/>
      <c r="I274" s="4"/>
    </row>
    <row r="275" spans="1:9" x14ac:dyDescent="0.25">
      <c r="A275" s="1"/>
      <c r="B275" s="4"/>
      <c r="C275" s="4"/>
      <c r="I275" s="4"/>
    </row>
    <row r="276" spans="1:9" x14ac:dyDescent="0.25">
      <c r="A276" s="1"/>
      <c r="B276" s="4"/>
      <c r="C276" s="4"/>
      <c r="I276" s="4"/>
    </row>
    <row r="277" spans="1:9" x14ac:dyDescent="0.25">
      <c r="A277" s="1"/>
      <c r="B277" s="4"/>
      <c r="C277" s="4"/>
      <c r="I277" s="4"/>
    </row>
    <row r="278" spans="1:9" x14ac:dyDescent="0.25">
      <c r="A278" s="1"/>
      <c r="B278" s="4"/>
      <c r="C278" s="4"/>
      <c r="I278" s="4"/>
    </row>
    <row r="279" spans="1:9" x14ac:dyDescent="0.25">
      <c r="A279" s="1"/>
      <c r="B279" s="4"/>
      <c r="C279" s="4"/>
      <c r="I279" s="4"/>
    </row>
    <row r="280" spans="1:9" x14ac:dyDescent="0.25">
      <c r="A280" s="1"/>
      <c r="B280" s="4"/>
      <c r="C280" s="4"/>
      <c r="I280" s="4"/>
    </row>
    <row r="281" spans="1:9" x14ac:dyDescent="0.25">
      <c r="A281" s="1"/>
      <c r="B281" s="4"/>
      <c r="C281" s="4"/>
      <c r="I281" s="4"/>
    </row>
    <row r="282" spans="1:9" x14ac:dyDescent="0.25">
      <c r="A282" s="1"/>
      <c r="B282" s="4"/>
      <c r="C282" s="4"/>
      <c r="I282" s="4"/>
    </row>
    <row r="283" spans="1:9" x14ac:dyDescent="0.25">
      <c r="A283" s="1"/>
      <c r="B283" s="4"/>
      <c r="C283" s="4"/>
      <c r="I283" s="4"/>
    </row>
    <row r="284" spans="1:9" x14ac:dyDescent="0.25">
      <c r="A284" s="1"/>
      <c r="B284" s="4"/>
      <c r="C284" s="4"/>
      <c r="I284" s="4"/>
    </row>
    <row r="285" spans="1:9" x14ac:dyDescent="0.25">
      <c r="A285" s="1"/>
      <c r="B285" s="4"/>
      <c r="C285" s="4"/>
      <c r="I285" s="4"/>
    </row>
    <row r="286" spans="1:9" x14ac:dyDescent="0.25">
      <c r="A286" s="1"/>
      <c r="B286" s="4"/>
      <c r="C286" s="4"/>
      <c r="I286" s="4"/>
    </row>
    <row r="287" spans="1:9" x14ac:dyDescent="0.25">
      <c r="A287" s="1"/>
      <c r="B287" s="4"/>
      <c r="C287" s="4"/>
      <c r="I287" s="4"/>
    </row>
    <row r="288" spans="1:9" x14ac:dyDescent="0.25">
      <c r="A288" s="1"/>
      <c r="B288" s="4"/>
      <c r="C288" s="4"/>
      <c r="I288" s="4"/>
    </row>
    <row r="289" spans="1:9" x14ac:dyDescent="0.25">
      <c r="A289" s="1"/>
      <c r="B289" s="4"/>
      <c r="C289" s="4"/>
      <c r="I289" s="4"/>
    </row>
    <row r="290" spans="1:9" x14ac:dyDescent="0.25">
      <c r="A290" s="1"/>
      <c r="B290" s="4"/>
      <c r="C290" s="4"/>
      <c r="I290" s="4"/>
    </row>
    <row r="291" spans="1:9" x14ac:dyDescent="0.25">
      <c r="A291" s="1"/>
      <c r="B291" s="4"/>
      <c r="C291" s="4"/>
      <c r="I291" s="4"/>
    </row>
    <row r="292" spans="1:9" x14ac:dyDescent="0.25">
      <c r="A292" s="1"/>
      <c r="B292" s="4"/>
      <c r="C292" s="4"/>
      <c r="I292" s="4"/>
    </row>
    <row r="293" spans="1:9" x14ac:dyDescent="0.25">
      <c r="A293" s="1"/>
      <c r="B293" s="4"/>
      <c r="C293" s="4"/>
      <c r="I293" s="4"/>
    </row>
    <row r="294" spans="1:9" x14ac:dyDescent="0.25">
      <c r="A294" s="1"/>
      <c r="B294" s="4"/>
      <c r="C294" s="4"/>
      <c r="I294" s="4"/>
    </row>
    <row r="295" spans="1:9" x14ac:dyDescent="0.25">
      <c r="A295" s="1"/>
      <c r="B295" s="4"/>
      <c r="C295" s="4"/>
      <c r="I295" s="4"/>
    </row>
    <row r="296" spans="1:9" x14ac:dyDescent="0.25">
      <c r="A296" s="1"/>
      <c r="B296" s="4"/>
      <c r="C296" s="4"/>
      <c r="I296" s="4"/>
    </row>
    <row r="297" spans="1:9" x14ac:dyDescent="0.25">
      <c r="A297" s="1"/>
      <c r="B297" s="4"/>
      <c r="C297" s="4"/>
      <c r="I297" s="4"/>
    </row>
    <row r="298" spans="1:9" x14ac:dyDescent="0.25">
      <c r="A298" s="1"/>
      <c r="B298" s="4"/>
      <c r="C298" s="4"/>
      <c r="I298" s="4"/>
    </row>
    <row r="299" spans="1:9" x14ac:dyDescent="0.25">
      <c r="A299" s="1"/>
      <c r="B299" s="4"/>
      <c r="C299" s="4"/>
      <c r="I299" s="4"/>
    </row>
    <row r="300" spans="1:9" x14ac:dyDescent="0.25">
      <c r="A300" s="1"/>
      <c r="B300" s="4"/>
      <c r="C300" s="4"/>
      <c r="I300" s="4"/>
    </row>
    <row r="301" spans="1:9" x14ac:dyDescent="0.25">
      <c r="A301" s="1"/>
      <c r="B301" s="4"/>
      <c r="C301" s="4"/>
      <c r="I301" s="4"/>
    </row>
    <row r="302" spans="1:9" x14ac:dyDescent="0.25">
      <c r="A302" s="1"/>
      <c r="B302" s="4"/>
      <c r="C302" s="4"/>
      <c r="I302" s="4"/>
    </row>
    <row r="303" spans="1:9" x14ac:dyDescent="0.25">
      <c r="A303" s="1"/>
      <c r="B303" s="4"/>
      <c r="C303" s="4"/>
      <c r="I303" s="4"/>
    </row>
    <row r="304" spans="1:9" x14ac:dyDescent="0.25">
      <c r="A304" s="1"/>
      <c r="B304" s="4"/>
      <c r="C304" s="4"/>
      <c r="I304" s="4"/>
    </row>
    <row r="305" spans="1:9" x14ac:dyDescent="0.25">
      <c r="A305" s="1"/>
      <c r="B305" s="4"/>
      <c r="C305" s="4"/>
      <c r="I305" s="4"/>
    </row>
    <row r="306" spans="1:9" x14ac:dyDescent="0.25">
      <c r="A306" s="1"/>
      <c r="B306" s="4"/>
      <c r="C306" s="4"/>
      <c r="I306" s="4"/>
    </row>
    <row r="307" spans="1:9" x14ac:dyDescent="0.25">
      <c r="A307" s="1"/>
      <c r="B307" s="4"/>
      <c r="C307" s="4"/>
      <c r="I307" s="4"/>
    </row>
    <row r="308" spans="1:9" x14ac:dyDescent="0.25">
      <c r="A308" s="1"/>
      <c r="B308" s="4"/>
      <c r="C308" s="4"/>
      <c r="I308" s="4"/>
    </row>
    <row r="309" spans="1:9" x14ac:dyDescent="0.25">
      <c r="A309" s="1"/>
      <c r="B309" s="4"/>
      <c r="C309" s="4"/>
      <c r="I309" s="4"/>
    </row>
    <row r="310" spans="1:9" x14ac:dyDescent="0.25">
      <c r="A310" s="1"/>
      <c r="B310" s="4"/>
      <c r="C310" s="4"/>
      <c r="I310" s="4"/>
    </row>
    <row r="311" spans="1:9" x14ac:dyDescent="0.25">
      <c r="A311" s="1"/>
      <c r="B311" s="4"/>
      <c r="C311" s="4"/>
      <c r="I311" s="4"/>
    </row>
    <row r="312" spans="1:9" x14ac:dyDescent="0.25">
      <c r="A312" s="1"/>
      <c r="B312" s="4"/>
      <c r="C312" s="4"/>
      <c r="I312" s="4"/>
    </row>
    <row r="313" spans="1:9" x14ac:dyDescent="0.25">
      <c r="A313" s="1"/>
      <c r="B313" s="4"/>
      <c r="C313" s="4"/>
      <c r="I313" s="4"/>
    </row>
    <row r="314" spans="1:9" x14ac:dyDescent="0.25">
      <c r="A314" s="1"/>
      <c r="B314" s="4"/>
      <c r="C314" s="4"/>
      <c r="I314" s="4"/>
    </row>
    <row r="315" spans="1:9" x14ac:dyDescent="0.25">
      <c r="A315" s="1"/>
      <c r="B315" s="4"/>
      <c r="C315" s="4"/>
      <c r="I315" s="4"/>
    </row>
    <row r="316" spans="1:9" x14ac:dyDescent="0.25">
      <c r="A316" s="1"/>
      <c r="B316" s="4"/>
      <c r="C316" s="4"/>
      <c r="I316" s="4"/>
    </row>
    <row r="317" spans="1:9" x14ac:dyDescent="0.25">
      <c r="A317" s="1"/>
      <c r="B317" s="4"/>
      <c r="C317" s="4"/>
      <c r="I317" s="4"/>
    </row>
    <row r="318" spans="1:9" x14ac:dyDescent="0.25">
      <c r="A318" s="1"/>
      <c r="B318" s="4"/>
      <c r="C318" s="4"/>
      <c r="I318" s="4"/>
    </row>
    <row r="319" spans="1:9" x14ac:dyDescent="0.25">
      <c r="A319" s="1"/>
      <c r="B319" s="4"/>
      <c r="C319" s="4"/>
      <c r="I319" s="4"/>
    </row>
    <row r="320" spans="1:9" x14ac:dyDescent="0.25">
      <c r="A320" s="1"/>
      <c r="B320" s="4"/>
      <c r="C320" s="4"/>
      <c r="I320" s="4"/>
    </row>
    <row r="321" spans="1:9" x14ac:dyDescent="0.25">
      <c r="A321" s="1"/>
      <c r="B321" s="4"/>
      <c r="C321" s="4"/>
      <c r="I321" s="4"/>
    </row>
    <row r="322" spans="1:9" x14ac:dyDescent="0.25">
      <c r="A322" s="1"/>
      <c r="B322" s="4"/>
      <c r="C322" s="4"/>
      <c r="I322" s="4"/>
    </row>
    <row r="323" spans="1:9" x14ac:dyDescent="0.25">
      <c r="A323" s="1"/>
      <c r="B323" s="4"/>
      <c r="C323" s="4"/>
      <c r="I323" s="4"/>
    </row>
    <row r="324" spans="1:9" x14ac:dyDescent="0.25">
      <c r="A324" s="1"/>
      <c r="B324" s="4"/>
      <c r="C324" s="4"/>
      <c r="I324" s="4"/>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2"/>
  <sheetViews>
    <sheetView tabSelected="1" zoomScaleNormal="100" workbookViewId="0">
      <selection activeCell="J176" sqref="J176"/>
    </sheetView>
  </sheetViews>
  <sheetFormatPr defaultRowHeight="15" x14ac:dyDescent="0.25"/>
  <cols>
    <col min="1" max="1" width="16.42578125" bestFit="1" customWidth="1"/>
    <col min="2" max="2" width="78.7109375" customWidth="1"/>
  </cols>
  <sheetData>
    <row r="2" spans="8:8" x14ac:dyDescent="0.25">
      <c r="H2" s="22"/>
    </row>
    <row r="60" spans="2:6" x14ac:dyDescent="0.25">
      <c r="B60" s="2" t="s">
        <v>433</v>
      </c>
      <c r="C60" s="2" t="s">
        <v>409</v>
      </c>
      <c r="D60" s="2" t="s">
        <v>410</v>
      </c>
      <c r="E60" s="2" t="s">
        <v>411</v>
      </c>
      <c r="F60" s="2" t="s">
        <v>412</v>
      </c>
    </row>
    <row r="61" spans="2:6" x14ac:dyDescent="0.25">
      <c r="B61" t="s">
        <v>1</v>
      </c>
      <c r="C61" s="6" t="e">
        <f t="shared" ref="C61:C70" si="0">SUMIFS(Negative_Sum,Category,$B61)/SUMIFS(TotalResponse_Valid,Category,$B61)*2</f>
        <v>#N/A</v>
      </c>
      <c r="D61" s="6" t="e">
        <f t="shared" ref="D61:D70" si="1">SUMIFS(Moderate_Sum,Category,$B61)/SUMIFS(TotalResponse_Valid,Category,$B61)*2</f>
        <v>#N/A</v>
      </c>
      <c r="E61" s="6" t="e">
        <f t="shared" ref="E61:E70" si="2">SUMIFS(Positive_Sum,Category,$B61)/SUMIFS(TotalResponse_Valid,Category,$B61)*2</f>
        <v>#N/A</v>
      </c>
      <c r="F61" s="6" t="e">
        <f>SUM(C61:E61)</f>
        <v>#N/A</v>
      </c>
    </row>
    <row r="62" spans="2:6" x14ac:dyDescent="0.25">
      <c r="B62" t="s">
        <v>12</v>
      </c>
      <c r="C62" s="6" t="e">
        <f t="shared" si="0"/>
        <v>#N/A</v>
      </c>
      <c r="D62" s="6" t="e">
        <f t="shared" si="1"/>
        <v>#N/A</v>
      </c>
      <c r="E62" s="6" t="e">
        <f t="shared" si="2"/>
        <v>#N/A</v>
      </c>
      <c r="F62" s="6" t="e">
        <f t="shared" ref="F62:F70" si="3">SUM(C62:E62)</f>
        <v>#N/A</v>
      </c>
    </row>
    <row r="63" spans="2:6" x14ac:dyDescent="0.25">
      <c r="B63" t="s">
        <v>20</v>
      </c>
      <c r="C63" s="6" t="e">
        <f t="shared" si="0"/>
        <v>#N/A</v>
      </c>
      <c r="D63" s="6" t="e">
        <f t="shared" si="1"/>
        <v>#N/A</v>
      </c>
      <c r="E63" s="6" t="e">
        <f t="shared" si="2"/>
        <v>#N/A</v>
      </c>
      <c r="F63" s="6" t="e">
        <f t="shared" si="3"/>
        <v>#N/A</v>
      </c>
    </row>
    <row r="64" spans="2:6" x14ac:dyDescent="0.25">
      <c r="B64" t="s">
        <v>33</v>
      </c>
      <c r="C64" s="6" t="e">
        <f t="shared" si="0"/>
        <v>#N/A</v>
      </c>
      <c r="D64" s="6" t="e">
        <f t="shared" si="1"/>
        <v>#N/A</v>
      </c>
      <c r="E64" s="6" t="e">
        <f t="shared" si="2"/>
        <v>#N/A</v>
      </c>
      <c r="F64" s="6" t="e">
        <f t="shared" si="3"/>
        <v>#N/A</v>
      </c>
    </row>
    <row r="65" spans="2:6" x14ac:dyDescent="0.25">
      <c r="B65" t="s">
        <v>51</v>
      </c>
      <c r="C65" s="6" t="e">
        <f t="shared" si="0"/>
        <v>#N/A</v>
      </c>
      <c r="D65" s="6" t="e">
        <f t="shared" si="1"/>
        <v>#N/A</v>
      </c>
      <c r="E65" s="6" t="e">
        <f t="shared" si="2"/>
        <v>#N/A</v>
      </c>
      <c r="F65" s="6" t="e">
        <f t="shared" si="3"/>
        <v>#N/A</v>
      </c>
    </row>
    <row r="66" spans="2:6" x14ac:dyDescent="0.25">
      <c r="B66" t="s">
        <v>64</v>
      </c>
      <c r="C66" s="6" t="e">
        <f t="shared" si="0"/>
        <v>#N/A</v>
      </c>
      <c r="D66" s="6" t="e">
        <f t="shared" si="1"/>
        <v>#N/A</v>
      </c>
      <c r="E66" s="6" t="e">
        <f t="shared" si="2"/>
        <v>#N/A</v>
      </c>
      <c r="F66" s="6" t="e">
        <f t="shared" si="3"/>
        <v>#N/A</v>
      </c>
    </row>
    <row r="67" spans="2:6" x14ac:dyDescent="0.25">
      <c r="B67" t="s">
        <v>79</v>
      </c>
      <c r="C67" s="6" t="e">
        <f t="shared" si="0"/>
        <v>#N/A</v>
      </c>
      <c r="D67" s="6" t="e">
        <f t="shared" si="1"/>
        <v>#N/A</v>
      </c>
      <c r="E67" s="6" t="e">
        <f t="shared" si="2"/>
        <v>#N/A</v>
      </c>
      <c r="F67" s="6" t="e">
        <f t="shared" si="3"/>
        <v>#N/A</v>
      </c>
    </row>
    <row r="68" spans="2:6" x14ac:dyDescent="0.25">
      <c r="B68" t="s">
        <v>92</v>
      </c>
      <c r="C68" s="6" t="e">
        <f t="shared" si="0"/>
        <v>#N/A</v>
      </c>
      <c r="D68" s="6" t="e">
        <f t="shared" si="1"/>
        <v>#N/A</v>
      </c>
      <c r="E68" s="6" t="e">
        <f t="shared" si="2"/>
        <v>#N/A</v>
      </c>
      <c r="F68" s="6" t="e">
        <f t="shared" si="3"/>
        <v>#N/A</v>
      </c>
    </row>
    <row r="69" spans="2:6" x14ac:dyDescent="0.25">
      <c r="B69" t="s">
        <v>115</v>
      </c>
      <c r="C69" s="6" t="e">
        <f t="shared" si="0"/>
        <v>#N/A</v>
      </c>
      <c r="D69" s="6" t="e">
        <f t="shared" si="1"/>
        <v>#N/A</v>
      </c>
      <c r="E69" s="6" t="e">
        <f t="shared" si="2"/>
        <v>#N/A</v>
      </c>
      <c r="F69" s="6" t="e">
        <f t="shared" si="3"/>
        <v>#N/A</v>
      </c>
    </row>
    <row r="70" spans="2:6" x14ac:dyDescent="0.25">
      <c r="B70" t="s">
        <v>428</v>
      </c>
      <c r="C70" s="6" t="e">
        <f t="shared" si="0"/>
        <v>#N/A</v>
      </c>
      <c r="D70" s="6" t="e">
        <f t="shared" si="1"/>
        <v>#N/A</v>
      </c>
      <c r="E70" s="6" t="e">
        <f t="shared" si="2"/>
        <v>#N/A</v>
      </c>
      <c r="F70" s="6" t="e">
        <f t="shared" si="3"/>
        <v>#N/A</v>
      </c>
    </row>
    <row r="73" spans="2:6" x14ac:dyDescent="0.25">
      <c r="C73" s="6"/>
      <c r="D73" s="6"/>
      <c r="E73" s="6"/>
      <c r="F73" s="6"/>
    </row>
    <row r="74" spans="2:6" x14ac:dyDescent="0.25">
      <c r="C74" s="6"/>
      <c r="D74" s="6"/>
      <c r="E74" s="6"/>
      <c r="F74" s="6"/>
    </row>
    <row r="75" spans="2:6" x14ac:dyDescent="0.25">
      <c r="C75" s="6"/>
      <c r="D75" s="6"/>
      <c r="E75" s="6"/>
      <c r="F75" s="6"/>
    </row>
    <row r="85" spans="2:6" x14ac:dyDescent="0.25">
      <c r="B85" s="2" t="s">
        <v>434</v>
      </c>
      <c r="C85" s="2" t="s">
        <v>409</v>
      </c>
      <c r="D85" s="2" t="s">
        <v>410</v>
      </c>
      <c r="E85" s="2" t="s">
        <v>411</v>
      </c>
      <c r="F85" s="2" t="s">
        <v>412</v>
      </c>
    </row>
    <row r="86" spans="2:6" x14ac:dyDescent="0.25">
      <c r="B86" t="s">
        <v>126</v>
      </c>
      <c r="C86" s="6" t="e">
        <f t="shared" ref="C86:C91" si="4">SUMIFS(Negative_Sum,Category,$B86)/SUMIFS(TotalResponse_Valid,Category,$B86)*2</f>
        <v>#N/A</v>
      </c>
      <c r="D86" s="6" t="e">
        <f t="shared" ref="D86:D91" si="5">SUMIFS(Moderate_Sum,Category,$B86)/SUMIFS(TotalResponse_Valid,Category,$B86)*2</f>
        <v>#N/A</v>
      </c>
      <c r="E86" s="6" t="e">
        <f t="shared" ref="E86:E91" si="6">SUMIFS(Positive_Sum,Category,$B86)/SUMIFS(TotalResponse_Valid,Category,$B86)*2</f>
        <v>#N/A</v>
      </c>
      <c r="F86" s="6" t="e">
        <f>SUM(C86:E86)</f>
        <v>#N/A</v>
      </c>
    </row>
    <row r="87" spans="2:6" x14ac:dyDescent="0.25">
      <c r="B87" t="s">
        <v>134</v>
      </c>
      <c r="C87" s="6" t="e">
        <f t="shared" si="4"/>
        <v>#N/A</v>
      </c>
      <c r="D87" s="6" t="e">
        <f t="shared" si="5"/>
        <v>#N/A</v>
      </c>
      <c r="E87" s="6" t="e">
        <f t="shared" si="6"/>
        <v>#N/A</v>
      </c>
      <c r="F87" s="6" t="e">
        <f t="shared" ref="F87:F91" si="7">SUM(C87:E87)</f>
        <v>#N/A</v>
      </c>
    </row>
    <row r="88" spans="2:6" x14ac:dyDescent="0.25">
      <c r="B88" t="s">
        <v>413</v>
      </c>
      <c r="C88" s="6" t="e">
        <f t="shared" si="4"/>
        <v>#N/A</v>
      </c>
      <c r="D88" s="6" t="e">
        <f t="shared" si="5"/>
        <v>#N/A</v>
      </c>
      <c r="E88" s="6" t="e">
        <f t="shared" si="6"/>
        <v>#N/A</v>
      </c>
      <c r="F88" s="6" t="e">
        <f t="shared" si="7"/>
        <v>#N/A</v>
      </c>
    </row>
    <row r="89" spans="2:6" x14ac:dyDescent="0.25">
      <c r="B89" t="s">
        <v>145</v>
      </c>
      <c r="C89" s="6" t="e">
        <f t="shared" si="4"/>
        <v>#N/A</v>
      </c>
      <c r="D89" s="6" t="e">
        <f t="shared" si="5"/>
        <v>#N/A</v>
      </c>
      <c r="E89" s="6" t="e">
        <f t="shared" si="6"/>
        <v>#N/A</v>
      </c>
      <c r="F89" s="6" t="e">
        <f t="shared" si="7"/>
        <v>#N/A</v>
      </c>
    </row>
    <row r="90" spans="2:6" x14ac:dyDescent="0.25">
      <c r="B90" t="s">
        <v>150</v>
      </c>
      <c r="C90" s="6" t="e">
        <f t="shared" si="4"/>
        <v>#N/A</v>
      </c>
      <c r="D90" s="6" t="e">
        <f t="shared" si="5"/>
        <v>#N/A</v>
      </c>
      <c r="E90" s="6" t="e">
        <f t="shared" si="6"/>
        <v>#N/A</v>
      </c>
      <c r="F90" s="6" t="e">
        <f t="shared" si="7"/>
        <v>#N/A</v>
      </c>
    </row>
    <row r="91" spans="2:6" x14ac:dyDescent="0.25">
      <c r="B91" t="s">
        <v>420</v>
      </c>
      <c r="C91" s="6" t="e">
        <f t="shared" si="4"/>
        <v>#N/A</v>
      </c>
      <c r="D91" s="6" t="e">
        <f t="shared" si="5"/>
        <v>#N/A</v>
      </c>
      <c r="E91" s="6" t="e">
        <f t="shared" si="6"/>
        <v>#N/A</v>
      </c>
      <c r="F91" s="6" t="e">
        <f t="shared" si="7"/>
        <v>#N/A</v>
      </c>
    </row>
    <row r="107" spans="2:6" x14ac:dyDescent="0.25">
      <c r="B107" s="2" t="s">
        <v>429</v>
      </c>
      <c r="C107" s="2" t="s">
        <v>409</v>
      </c>
      <c r="D107" s="2" t="s">
        <v>410</v>
      </c>
      <c r="E107" s="2" t="s">
        <v>411</v>
      </c>
      <c r="F107" s="2" t="s">
        <v>412</v>
      </c>
    </row>
    <row r="108" spans="2:6" x14ac:dyDescent="0.25">
      <c r="B108" t="s">
        <v>244</v>
      </c>
      <c r="C108" s="6" t="e">
        <f>SUMIFS(Negative_Sum,Category,$B108)/SUMIFS(TotalResponse_Valid,Category,$B108)*2</f>
        <v>#N/A</v>
      </c>
      <c r="D108" s="6" t="e">
        <f>SUMIFS(Moderate_Sum,Category,$B108)/SUMIFS(TotalResponse_Valid,Category,$B108)*2</f>
        <v>#N/A</v>
      </c>
      <c r="E108" s="6" t="e">
        <f>SUMIFS(Positive_Sum,Category,$B108)/SUMIFS(TotalResponse_Valid,Category,$B108)*2</f>
        <v>#N/A</v>
      </c>
      <c r="F108" s="6" t="e">
        <f t="shared" ref="F108" si="8">SUM(C108:E108)</f>
        <v>#N/A</v>
      </c>
    </row>
    <row r="109" spans="2:6" x14ac:dyDescent="0.25">
      <c r="B109" t="s">
        <v>421</v>
      </c>
      <c r="C109" s="6" t="e">
        <f>SUMIFS(Negative_Sum,Category,$B109)/SUMIFS(TotalResponse_Valid,Category,$B109)*2</f>
        <v>#N/A</v>
      </c>
      <c r="D109" s="6" t="e">
        <f>SUMIFS(Moderate_Sum,Category,$B109)/SUMIFS(TotalResponse_Valid,Category,$B109)*2</f>
        <v>#N/A</v>
      </c>
      <c r="E109" s="6" t="e">
        <f>SUMIFS(Positive_Sum,Category,$B109)/SUMIFS(TotalResponse_Valid,Category,$B109)*2</f>
        <v>#N/A</v>
      </c>
      <c r="F109" s="6" t="e">
        <f t="shared" ref="F109:F110" si="9">SUM(C109:E109)</f>
        <v>#N/A</v>
      </c>
    </row>
    <row r="110" spans="2:6" x14ac:dyDescent="0.25">
      <c r="B110" t="s">
        <v>276</v>
      </c>
      <c r="C110" s="6" t="e">
        <f>SUMIFS(Negative_Sum,Category,$B110)/SUMIFS(TotalResponse_Valid,Category,$B110)*2</f>
        <v>#N/A</v>
      </c>
      <c r="D110" s="6" t="e">
        <f>SUMIFS(Moderate_Sum,Category,$B110)/SUMIFS(TotalResponse_Valid,Category,$B110)*2</f>
        <v>#N/A</v>
      </c>
      <c r="E110" s="6" t="e">
        <f>SUMIFS(Positive_Sum,Category,$B110)/SUMIFS(TotalResponse_Valid,Category,$B110)*2</f>
        <v>#N/A</v>
      </c>
      <c r="F110" s="6" t="e">
        <f t="shared" si="9"/>
        <v>#N/A</v>
      </c>
    </row>
    <row r="124" spans="2:6" x14ac:dyDescent="0.25">
      <c r="B124" s="2" t="s">
        <v>430</v>
      </c>
      <c r="C124" s="2" t="s">
        <v>409</v>
      </c>
      <c r="D124" s="2" t="s">
        <v>410</v>
      </c>
      <c r="E124" s="2" t="s">
        <v>411</v>
      </c>
      <c r="F124" s="2" t="s">
        <v>412</v>
      </c>
    </row>
    <row r="125" spans="2:6" x14ac:dyDescent="0.25">
      <c r="B125" t="s">
        <v>327</v>
      </c>
      <c r="C125" s="6" t="e">
        <f>SUMIFS(Negative_Sum,Category,$B125)/SUMIFS(TotalResponse_Valid,Category,$B125)*2</f>
        <v>#N/A</v>
      </c>
      <c r="D125" s="6" t="e">
        <f>SUMIFS(Moderate_Sum,Category,$B125)/SUMIFS(TotalResponse_Valid,Category,$B125)*2</f>
        <v>#N/A</v>
      </c>
      <c r="E125" s="6" t="e">
        <f>SUMIFS(Positive_Sum,Category,$B125)/SUMIFS(TotalResponse_Valid,Category,$B125)*2</f>
        <v>#N/A</v>
      </c>
      <c r="F125" s="6" t="e">
        <f t="shared" ref="F125" si="10">SUM(C125:E125)</f>
        <v>#N/A</v>
      </c>
    </row>
    <row r="126" spans="2:6" x14ac:dyDescent="0.25">
      <c r="B126" t="s">
        <v>165</v>
      </c>
      <c r="C126" s="6" t="e">
        <f>SUMIFS(Negative_Sum,Category,$B126)/SUMIFS(TotalResponse_Valid,Category,$B126)*2</f>
        <v>#N/A</v>
      </c>
      <c r="D126" s="6" t="e">
        <f>SUMIFS(Moderate_Sum,Category,$B126)/SUMIFS(TotalResponse_Valid,Category,$B126)*2</f>
        <v>#N/A</v>
      </c>
      <c r="E126" s="6" t="e">
        <f>SUMIFS(Positive_Sum,Category,$B126)/SUMIFS(TotalResponse_Valid,Category,$B126)*2</f>
        <v>#N/A</v>
      </c>
      <c r="F126" s="6" t="e">
        <f t="shared" ref="F126:F127" si="11">SUM(C126:E126)</f>
        <v>#N/A</v>
      </c>
    </row>
    <row r="127" spans="2:6" x14ac:dyDescent="0.25">
      <c r="B127" t="s">
        <v>236</v>
      </c>
      <c r="C127" s="6" t="e">
        <f>SUMIFS(Negative_Sum,Category,$B127)/SUMIFS(TotalResponse_Valid,Category,$B127)*2</f>
        <v>#N/A</v>
      </c>
      <c r="D127" s="6" t="e">
        <f>SUMIFS(Moderate_Sum,Category,$B127)/SUMIFS(TotalResponse_Valid,Category,$B127)*2</f>
        <v>#N/A</v>
      </c>
      <c r="E127" s="6" t="e">
        <f>SUMIFS(Positive_Sum,Category,$B127)/SUMIFS(TotalResponse_Valid,Category,$B127)*2</f>
        <v>#N/A</v>
      </c>
      <c r="F127" s="6" t="e">
        <f t="shared" si="11"/>
        <v>#N/A</v>
      </c>
    </row>
    <row r="136" spans="1:7" x14ac:dyDescent="0.25">
      <c r="A136" s="9" t="s">
        <v>427</v>
      </c>
      <c r="B136" s="2" t="s">
        <v>431</v>
      </c>
      <c r="C136" s="2" t="s">
        <v>424</v>
      </c>
      <c r="D136" s="2" t="s">
        <v>425</v>
      </c>
      <c r="E136" s="2" t="s">
        <v>426</v>
      </c>
      <c r="F136" s="2" t="s">
        <v>403</v>
      </c>
      <c r="G136" s="2" t="s">
        <v>423</v>
      </c>
    </row>
    <row r="137" spans="1:7" x14ac:dyDescent="0.25">
      <c r="A137" s="7" t="e">
        <f t="shared" ref="A137:A166" si="12">_xlfn.RANK.EQ(G137,$G$137:$G$166)+COUNTIFS($G$137:$G$166,G137,$C$137:$C$166,"&gt;"&amp;C137)</f>
        <v>#N/A</v>
      </c>
      <c r="B137" t="s">
        <v>178</v>
      </c>
      <c r="C137" s="6" t="e">
        <f t="shared" ref="C137:C166" si="13">SUMIFS(Negatives,SurveyItemStep1,$B137)/SUMIFS(TotalResponse,SurveyItemStep1,$B137)</f>
        <v>#N/A</v>
      </c>
      <c r="D137" s="6" t="e">
        <f t="shared" ref="D137:D166" si="14">SUMIFS(Moderates,SurveyItemStep1,$B137)/SUMIFS(TotalResponse,SurveyItemStep1,$B137)</f>
        <v>#N/A</v>
      </c>
      <c r="E137" s="6" t="e">
        <f t="shared" ref="E137:E166" si="15">SUMIFS(Positives,SurveyItemStep1,$B137)/SUMIFS(TotalResponse,SurveyItemStep1,$B137)</f>
        <v>#N/A</v>
      </c>
      <c r="F137" s="6" t="e">
        <f t="shared" ref="F137:F166" si="16">SUMIFS(NAs,SurveyItemStep1,$B137)/SUMIFS(TotalResponse,SurveyItemStep1,$B137)</f>
        <v>#N/A</v>
      </c>
      <c r="G137" s="5" t="e">
        <f>SUM(C137:D137)</f>
        <v>#N/A</v>
      </c>
    </row>
    <row r="138" spans="1:7" x14ac:dyDescent="0.25">
      <c r="A138" s="7" t="e">
        <f t="shared" si="12"/>
        <v>#N/A</v>
      </c>
      <c r="B138" t="s">
        <v>180</v>
      </c>
      <c r="C138" s="6" t="e">
        <f t="shared" si="13"/>
        <v>#N/A</v>
      </c>
      <c r="D138" s="6" t="e">
        <f t="shared" si="14"/>
        <v>#N/A</v>
      </c>
      <c r="E138" s="6" t="e">
        <f t="shared" si="15"/>
        <v>#N/A</v>
      </c>
      <c r="F138" s="6" t="e">
        <f t="shared" si="16"/>
        <v>#N/A</v>
      </c>
      <c r="G138" s="5" t="e">
        <f t="shared" ref="G138:G166" si="17">SUM(C138:D138)</f>
        <v>#N/A</v>
      </c>
    </row>
    <row r="139" spans="1:7" x14ac:dyDescent="0.25">
      <c r="A139" s="7" t="e">
        <f t="shared" si="12"/>
        <v>#N/A</v>
      </c>
      <c r="B139" t="s">
        <v>182</v>
      </c>
      <c r="C139" s="6" t="e">
        <f t="shared" si="13"/>
        <v>#N/A</v>
      </c>
      <c r="D139" s="6" t="e">
        <f t="shared" si="14"/>
        <v>#N/A</v>
      </c>
      <c r="E139" s="6" t="e">
        <f t="shared" si="15"/>
        <v>#N/A</v>
      </c>
      <c r="F139" s="6" t="e">
        <f t="shared" si="16"/>
        <v>#N/A</v>
      </c>
      <c r="G139" s="5" t="e">
        <f t="shared" si="17"/>
        <v>#N/A</v>
      </c>
    </row>
    <row r="140" spans="1:7" x14ac:dyDescent="0.25">
      <c r="A140" s="7" t="e">
        <f t="shared" si="12"/>
        <v>#N/A</v>
      </c>
      <c r="B140" t="s">
        <v>184</v>
      </c>
      <c r="C140" s="6" t="e">
        <f t="shared" si="13"/>
        <v>#N/A</v>
      </c>
      <c r="D140" s="6" t="e">
        <f t="shared" si="14"/>
        <v>#N/A</v>
      </c>
      <c r="E140" s="6" t="e">
        <f t="shared" si="15"/>
        <v>#N/A</v>
      </c>
      <c r="F140" s="6" t="e">
        <f t="shared" si="16"/>
        <v>#N/A</v>
      </c>
      <c r="G140" s="5" t="e">
        <f t="shared" si="17"/>
        <v>#N/A</v>
      </c>
    </row>
    <row r="141" spans="1:7" x14ac:dyDescent="0.25">
      <c r="A141" s="7" t="e">
        <f t="shared" si="12"/>
        <v>#N/A</v>
      </c>
      <c r="B141" t="s">
        <v>186</v>
      </c>
      <c r="C141" s="6" t="e">
        <f t="shared" si="13"/>
        <v>#N/A</v>
      </c>
      <c r="D141" s="6" t="e">
        <f t="shared" si="14"/>
        <v>#N/A</v>
      </c>
      <c r="E141" s="6" t="e">
        <f t="shared" si="15"/>
        <v>#N/A</v>
      </c>
      <c r="F141" s="6" t="e">
        <f t="shared" si="16"/>
        <v>#N/A</v>
      </c>
      <c r="G141" s="5" t="e">
        <f t="shared" si="17"/>
        <v>#N/A</v>
      </c>
    </row>
    <row r="142" spans="1:7" x14ac:dyDescent="0.25">
      <c r="A142" s="7" t="e">
        <f t="shared" si="12"/>
        <v>#N/A</v>
      </c>
      <c r="B142" t="s">
        <v>188</v>
      </c>
      <c r="C142" s="6" t="e">
        <f t="shared" si="13"/>
        <v>#N/A</v>
      </c>
      <c r="D142" s="6" t="e">
        <f t="shared" si="14"/>
        <v>#N/A</v>
      </c>
      <c r="E142" s="6" t="e">
        <f t="shared" si="15"/>
        <v>#N/A</v>
      </c>
      <c r="F142" s="6" t="e">
        <f t="shared" si="16"/>
        <v>#N/A</v>
      </c>
      <c r="G142" s="5" t="e">
        <f t="shared" si="17"/>
        <v>#N/A</v>
      </c>
    </row>
    <row r="143" spans="1:7" x14ac:dyDescent="0.25">
      <c r="A143" s="7" t="e">
        <f t="shared" si="12"/>
        <v>#N/A</v>
      </c>
      <c r="B143" t="s">
        <v>190</v>
      </c>
      <c r="C143" s="6" t="e">
        <f t="shared" si="13"/>
        <v>#N/A</v>
      </c>
      <c r="D143" s="6" t="e">
        <f t="shared" si="14"/>
        <v>#N/A</v>
      </c>
      <c r="E143" s="6" t="e">
        <f t="shared" si="15"/>
        <v>#N/A</v>
      </c>
      <c r="F143" s="6" t="e">
        <f t="shared" si="16"/>
        <v>#N/A</v>
      </c>
      <c r="G143" s="5" t="e">
        <f t="shared" si="17"/>
        <v>#N/A</v>
      </c>
    </row>
    <row r="144" spans="1:7" x14ac:dyDescent="0.25">
      <c r="A144" s="7" t="e">
        <f t="shared" si="12"/>
        <v>#N/A</v>
      </c>
      <c r="B144" t="s">
        <v>192</v>
      </c>
      <c r="C144" s="6" t="e">
        <f t="shared" si="13"/>
        <v>#N/A</v>
      </c>
      <c r="D144" s="6" t="e">
        <f t="shared" si="14"/>
        <v>#N/A</v>
      </c>
      <c r="E144" s="6" t="e">
        <f t="shared" si="15"/>
        <v>#N/A</v>
      </c>
      <c r="F144" s="6" t="e">
        <f t="shared" si="16"/>
        <v>#N/A</v>
      </c>
      <c r="G144" s="5" t="e">
        <f t="shared" si="17"/>
        <v>#N/A</v>
      </c>
    </row>
    <row r="145" spans="1:7" x14ac:dyDescent="0.25">
      <c r="A145" s="7" t="e">
        <f t="shared" si="12"/>
        <v>#N/A</v>
      </c>
      <c r="B145" t="s">
        <v>194</v>
      </c>
      <c r="C145" s="6" t="e">
        <f t="shared" si="13"/>
        <v>#N/A</v>
      </c>
      <c r="D145" s="6" t="e">
        <f t="shared" si="14"/>
        <v>#N/A</v>
      </c>
      <c r="E145" s="6" t="e">
        <f t="shared" si="15"/>
        <v>#N/A</v>
      </c>
      <c r="F145" s="6" t="e">
        <f t="shared" si="16"/>
        <v>#N/A</v>
      </c>
      <c r="G145" s="5" t="e">
        <f t="shared" si="17"/>
        <v>#N/A</v>
      </c>
    </row>
    <row r="146" spans="1:7" x14ac:dyDescent="0.25">
      <c r="A146" s="7" t="e">
        <f t="shared" si="12"/>
        <v>#N/A</v>
      </c>
      <c r="B146" t="s">
        <v>196</v>
      </c>
      <c r="C146" s="6" t="e">
        <f t="shared" si="13"/>
        <v>#N/A</v>
      </c>
      <c r="D146" s="6" t="e">
        <f t="shared" si="14"/>
        <v>#N/A</v>
      </c>
      <c r="E146" s="6" t="e">
        <f t="shared" si="15"/>
        <v>#N/A</v>
      </c>
      <c r="F146" s="6" t="e">
        <f t="shared" si="16"/>
        <v>#N/A</v>
      </c>
      <c r="G146" s="5" t="e">
        <f t="shared" si="17"/>
        <v>#N/A</v>
      </c>
    </row>
    <row r="147" spans="1:7" x14ac:dyDescent="0.25">
      <c r="A147" s="7" t="e">
        <f t="shared" si="12"/>
        <v>#N/A</v>
      </c>
      <c r="B147" t="s">
        <v>198</v>
      </c>
      <c r="C147" s="6" t="e">
        <f t="shared" si="13"/>
        <v>#N/A</v>
      </c>
      <c r="D147" s="6" t="e">
        <f t="shared" si="14"/>
        <v>#N/A</v>
      </c>
      <c r="E147" s="6" t="e">
        <f t="shared" si="15"/>
        <v>#N/A</v>
      </c>
      <c r="F147" s="6" t="e">
        <f t="shared" si="16"/>
        <v>#N/A</v>
      </c>
      <c r="G147" s="5" t="e">
        <f t="shared" si="17"/>
        <v>#N/A</v>
      </c>
    </row>
    <row r="148" spans="1:7" x14ac:dyDescent="0.25">
      <c r="A148" s="7" t="e">
        <f t="shared" si="12"/>
        <v>#N/A</v>
      </c>
      <c r="B148" t="s">
        <v>200</v>
      </c>
      <c r="C148" s="6" t="e">
        <f t="shared" si="13"/>
        <v>#N/A</v>
      </c>
      <c r="D148" s="6" t="e">
        <f t="shared" si="14"/>
        <v>#N/A</v>
      </c>
      <c r="E148" s="6" t="e">
        <f t="shared" si="15"/>
        <v>#N/A</v>
      </c>
      <c r="F148" s="6" t="e">
        <f t="shared" si="16"/>
        <v>#N/A</v>
      </c>
      <c r="G148" s="5" t="e">
        <f t="shared" si="17"/>
        <v>#N/A</v>
      </c>
    </row>
    <row r="149" spans="1:7" x14ac:dyDescent="0.25">
      <c r="A149" s="7" t="e">
        <f t="shared" si="12"/>
        <v>#N/A</v>
      </c>
      <c r="B149" t="s">
        <v>202</v>
      </c>
      <c r="C149" s="6" t="e">
        <f t="shared" si="13"/>
        <v>#N/A</v>
      </c>
      <c r="D149" s="6" t="e">
        <f t="shared" si="14"/>
        <v>#N/A</v>
      </c>
      <c r="E149" s="6" t="e">
        <f t="shared" si="15"/>
        <v>#N/A</v>
      </c>
      <c r="F149" s="6" t="e">
        <f t="shared" si="16"/>
        <v>#N/A</v>
      </c>
      <c r="G149" s="5" t="e">
        <f t="shared" si="17"/>
        <v>#N/A</v>
      </c>
    </row>
    <row r="150" spans="1:7" x14ac:dyDescent="0.25">
      <c r="A150" s="7" t="e">
        <f t="shared" si="12"/>
        <v>#N/A</v>
      </c>
      <c r="B150" t="s">
        <v>204</v>
      </c>
      <c r="C150" s="6" t="e">
        <f t="shared" si="13"/>
        <v>#N/A</v>
      </c>
      <c r="D150" s="6" t="e">
        <f t="shared" si="14"/>
        <v>#N/A</v>
      </c>
      <c r="E150" s="6" t="e">
        <f t="shared" si="15"/>
        <v>#N/A</v>
      </c>
      <c r="F150" s="6" t="e">
        <f t="shared" si="16"/>
        <v>#N/A</v>
      </c>
      <c r="G150" s="5" t="e">
        <f t="shared" si="17"/>
        <v>#N/A</v>
      </c>
    </row>
    <row r="151" spans="1:7" x14ac:dyDescent="0.25">
      <c r="A151" s="7" t="e">
        <f t="shared" si="12"/>
        <v>#N/A</v>
      </c>
      <c r="B151" t="s">
        <v>206</v>
      </c>
      <c r="C151" s="6" t="e">
        <f t="shared" si="13"/>
        <v>#N/A</v>
      </c>
      <c r="D151" s="6" t="e">
        <f t="shared" si="14"/>
        <v>#N/A</v>
      </c>
      <c r="E151" s="6" t="e">
        <f t="shared" si="15"/>
        <v>#N/A</v>
      </c>
      <c r="F151" s="6" t="e">
        <f t="shared" si="16"/>
        <v>#N/A</v>
      </c>
      <c r="G151" s="5" t="e">
        <f t="shared" si="17"/>
        <v>#N/A</v>
      </c>
    </row>
    <row r="152" spans="1:7" x14ac:dyDescent="0.25">
      <c r="A152" s="7" t="e">
        <f t="shared" si="12"/>
        <v>#N/A</v>
      </c>
      <c r="B152" t="s">
        <v>208</v>
      </c>
      <c r="C152" s="6" t="e">
        <f t="shared" si="13"/>
        <v>#N/A</v>
      </c>
      <c r="D152" s="6" t="e">
        <f t="shared" si="14"/>
        <v>#N/A</v>
      </c>
      <c r="E152" s="6" t="e">
        <f t="shared" si="15"/>
        <v>#N/A</v>
      </c>
      <c r="F152" s="6" t="e">
        <f t="shared" si="16"/>
        <v>#N/A</v>
      </c>
      <c r="G152" s="5" t="e">
        <f t="shared" si="17"/>
        <v>#N/A</v>
      </c>
    </row>
    <row r="153" spans="1:7" x14ac:dyDescent="0.25">
      <c r="A153" s="7" t="e">
        <f t="shared" si="12"/>
        <v>#N/A</v>
      </c>
      <c r="B153" t="s">
        <v>210</v>
      </c>
      <c r="C153" s="6" t="e">
        <f t="shared" si="13"/>
        <v>#N/A</v>
      </c>
      <c r="D153" s="6" t="e">
        <f t="shared" si="14"/>
        <v>#N/A</v>
      </c>
      <c r="E153" s="6" t="e">
        <f t="shared" si="15"/>
        <v>#N/A</v>
      </c>
      <c r="F153" s="6" t="e">
        <f t="shared" si="16"/>
        <v>#N/A</v>
      </c>
      <c r="G153" s="5" t="e">
        <f t="shared" si="17"/>
        <v>#N/A</v>
      </c>
    </row>
    <row r="154" spans="1:7" x14ac:dyDescent="0.25">
      <c r="A154" s="7" t="e">
        <f t="shared" si="12"/>
        <v>#N/A</v>
      </c>
      <c r="B154" t="s">
        <v>212</v>
      </c>
      <c r="C154" s="6" t="e">
        <f t="shared" si="13"/>
        <v>#N/A</v>
      </c>
      <c r="D154" s="6" t="e">
        <f t="shared" si="14"/>
        <v>#N/A</v>
      </c>
      <c r="E154" s="6" t="e">
        <f t="shared" si="15"/>
        <v>#N/A</v>
      </c>
      <c r="F154" s="6" t="e">
        <f t="shared" si="16"/>
        <v>#N/A</v>
      </c>
      <c r="G154" s="5" t="e">
        <f t="shared" si="17"/>
        <v>#N/A</v>
      </c>
    </row>
    <row r="155" spans="1:7" x14ac:dyDescent="0.25">
      <c r="A155" s="7" t="e">
        <f t="shared" si="12"/>
        <v>#N/A</v>
      </c>
      <c r="B155" t="s">
        <v>214</v>
      </c>
      <c r="C155" s="6" t="e">
        <f t="shared" si="13"/>
        <v>#N/A</v>
      </c>
      <c r="D155" s="6" t="e">
        <f t="shared" si="14"/>
        <v>#N/A</v>
      </c>
      <c r="E155" s="6" t="e">
        <f t="shared" si="15"/>
        <v>#N/A</v>
      </c>
      <c r="F155" s="6" t="e">
        <f t="shared" si="16"/>
        <v>#N/A</v>
      </c>
      <c r="G155" s="5" t="e">
        <f t="shared" si="17"/>
        <v>#N/A</v>
      </c>
    </row>
    <row r="156" spans="1:7" x14ac:dyDescent="0.25">
      <c r="A156" s="7" t="e">
        <f t="shared" si="12"/>
        <v>#N/A</v>
      </c>
      <c r="B156" t="s">
        <v>216</v>
      </c>
      <c r="C156" s="6" t="e">
        <f t="shared" si="13"/>
        <v>#N/A</v>
      </c>
      <c r="D156" s="6" t="e">
        <f t="shared" si="14"/>
        <v>#N/A</v>
      </c>
      <c r="E156" s="6" t="e">
        <f t="shared" si="15"/>
        <v>#N/A</v>
      </c>
      <c r="F156" s="6" t="e">
        <f t="shared" si="16"/>
        <v>#N/A</v>
      </c>
      <c r="G156" s="5" t="e">
        <f t="shared" si="17"/>
        <v>#N/A</v>
      </c>
    </row>
    <row r="157" spans="1:7" x14ac:dyDescent="0.25">
      <c r="A157" s="7" t="e">
        <f t="shared" si="12"/>
        <v>#N/A</v>
      </c>
      <c r="B157" t="s">
        <v>218</v>
      </c>
      <c r="C157" s="6" t="e">
        <f t="shared" si="13"/>
        <v>#N/A</v>
      </c>
      <c r="D157" s="6" t="e">
        <f t="shared" si="14"/>
        <v>#N/A</v>
      </c>
      <c r="E157" s="6" t="e">
        <f t="shared" si="15"/>
        <v>#N/A</v>
      </c>
      <c r="F157" s="6" t="e">
        <f t="shared" si="16"/>
        <v>#N/A</v>
      </c>
      <c r="G157" s="5" t="e">
        <f t="shared" si="17"/>
        <v>#N/A</v>
      </c>
    </row>
    <row r="158" spans="1:7" x14ac:dyDescent="0.25">
      <c r="A158" s="7" t="e">
        <f t="shared" si="12"/>
        <v>#N/A</v>
      </c>
      <c r="B158" t="s">
        <v>220</v>
      </c>
      <c r="C158" s="6" t="e">
        <f t="shared" si="13"/>
        <v>#N/A</v>
      </c>
      <c r="D158" s="6" t="e">
        <f t="shared" si="14"/>
        <v>#N/A</v>
      </c>
      <c r="E158" s="6" t="e">
        <f t="shared" si="15"/>
        <v>#N/A</v>
      </c>
      <c r="F158" s="6" t="e">
        <f t="shared" si="16"/>
        <v>#N/A</v>
      </c>
      <c r="G158" s="5" t="e">
        <f t="shared" si="17"/>
        <v>#N/A</v>
      </c>
    </row>
    <row r="159" spans="1:7" x14ac:dyDescent="0.25">
      <c r="A159" s="7" t="e">
        <f t="shared" si="12"/>
        <v>#N/A</v>
      </c>
      <c r="B159" t="s">
        <v>222</v>
      </c>
      <c r="C159" s="6" t="e">
        <f t="shared" si="13"/>
        <v>#N/A</v>
      </c>
      <c r="D159" s="6" t="e">
        <f t="shared" si="14"/>
        <v>#N/A</v>
      </c>
      <c r="E159" s="6" t="e">
        <f t="shared" si="15"/>
        <v>#N/A</v>
      </c>
      <c r="F159" s="6" t="e">
        <f t="shared" si="16"/>
        <v>#N/A</v>
      </c>
      <c r="G159" s="5" t="e">
        <f t="shared" si="17"/>
        <v>#N/A</v>
      </c>
    </row>
    <row r="160" spans="1:7" x14ac:dyDescent="0.25">
      <c r="A160" s="7" t="e">
        <f t="shared" si="12"/>
        <v>#N/A</v>
      </c>
      <c r="B160" t="s">
        <v>224</v>
      </c>
      <c r="C160" s="6" t="e">
        <f t="shared" si="13"/>
        <v>#N/A</v>
      </c>
      <c r="D160" s="6" t="e">
        <f t="shared" si="14"/>
        <v>#N/A</v>
      </c>
      <c r="E160" s="6" t="e">
        <f t="shared" si="15"/>
        <v>#N/A</v>
      </c>
      <c r="F160" s="6" t="e">
        <f t="shared" si="16"/>
        <v>#N/A</v>
      </c>
      <c r="G160" s="5" t="e">
        <f t="shared" si="17"/>
        <v>#N/A</v>
      </c>
    </row>
    <row r="161" spans="1:7" x14ac:dyDescent="0.25">
      <c r="A161" s="7" t="e">
        <f t="shared" si="12"/>
        <v>#N/A</v>
      </c>
      <c r="B161" t="s">
        <v>226</v>
      </c>
      <c r="C161" s="6" t="e">
        <f t="shared" si="13"/>
        <v>#N/A</v>
      </c>
      <c r="D161" s="6" t="e">
        <f t="shared" si="14"/>
        <v>#N/A</v>
      </c>
      <c r="E161" s="6" t="e">
        <f t="shared" si="15"/>
        <v>#N/A</v>
      </c>
      <c r="F161" s="6" t="e">
        <f t="shared" si="16"/>
        <v>#N/A</v>
      </c>
      <c r="G161" s="5" t="e">
        <f t="shared" si="17"/>
        <v>#N/A</v>
      </c>
    </row>
    <row r="162" spans="1:7" x14ac:dyDescent="0.25">
      <c r="A162" s="7" t="e">
        <f t="shared" si="12"/>
        <v>#N/A</v>
      </c>
      <c r="B162" t="s">
        <v>228</v>
      </c>
      <c r="C162" s="6" t="e">
        <f t="shared" si="13"/>
        <v>#N/A</v>
      </c>
      <c r="D162" s="6" t="e">
        <f t="shared" si="14"/>
        <v>#N/A</v>
      </c>
      <c r="E162" s="6" t="e">
        <f t="shared" si="15"/>
        <v>#N/A</v>
      </c>
      <c r="F162" s="6" t="e">
        <f t="shared" si="16"/>
        <v>#N/A</v>
      </c>
      <c r="G162" s="5" t="e">
        <f t="shared" si="17"/>
        <v>#N/A</v>
      </c>
    </row>
    <row r="163" spans="1:7" x14ac:dyDescent="0.25">
      <c r="A163" s="7" t="e">
        <f t="shared" si="12"/>
        <v>#N/A</v>
      </c>
      <c r="B163" t="s">
        <v>402</v>
      </c>
      <c r="C163" s="6" t="e">
        <f t="shared" si="13"/>
        <v>#N/A</v>
      </c>
      <c r="D163" s="6" t="e">
        <f t="shared" si="14"/>
        <v>#N/A</v>
      </c>
      <c r="E163" s="6" t="e">
        <f t="shared" si="15"/>
        <v>#N/A</v>
      </c>
      <c r="F163" s="6" t="e">
        <f t="shared" si="16"/>
        <v>#N/A</v>
      </c>
      <c r="G163" s="5" t="e">
        <f t="shared" si="17"/>
        <v>#N/A</v>
      </c>
    </row>
    <row r="164" spans="1:7" x14ac:dyDescent="0.25">
      <c r="A164" s="7" t="e">
        <f t="shared" si="12"/>
        <v>#N/A</v>
      </c>
      <c r="B164" t="s">
        <v>231</v>
      </c>
      <c r="C164" s="6" t="e">
        <f t="shared" si="13"/>
        <v>#N/A</v>
      </c>
      <c r="D164" s="6" t="e">
        <f t="shared" si="14"/>
        <v>#N/A</v>
      </c>
      <c r="E164" s="6" t="e">
        <f t="shared" si="15"/>
        <v>#N/A</v>
      </c>
      <c r="F164" s="6" t="e">
        <f t="shared" si="16"/>
        <v>#N/A</v>
      </c>
      <c r="G164" s="5" t="e">
        <f t="shared" si="17"/>
        <v>#N/A</v>
      </c>
    </row>
    <row r="165" spans="1:7" x14ac:dyDescent="0.25">
      <c r="A165" s="7" t="e">
        <f t="shared" si="12"/>
        <v>#N/A</v>
      </c>
      <c r="B165" t="s">
        <v>233</v>
      </c>
      <c r="C165" s="6" t="e">
        <f t="shared" si="13"/>
        <v>#N/A</v>
      </c>
      <c r="D165" s="6" t="e">
        <f t="shared" si="14"/>
        <v>#N/A</v>
      </c>
      <c r="E165" s="6" t="e">
        <f t="shared" si="15"/>
        <v>#N/A</v>
      </c>
      <c r="F165" s="6" t="e">
        <f t="shared" si="16"/>
        <v>#N/A</v>
      </c>
      <c r="G165" s="5" t="e">
        <f t="shared" si="17"/>
        <v>#N/A</v>
      </c>
    </row>
    <row r="166" spans="1:7" x14ac:dyDescent="0.25">
      <c r="A166" s="7" t="e">
        <f t="shared" si="12"/>
        <v>#N/A</v>
      </c>
      <c r="B166" t="s">
        <v>235</v>
      </c>
      <c r="C166" s="6" t="e">
        <f t="shared" si="13"/>
        <v>#N/A</v>
      </c>
      <c r="D166" s="6" t="e">
        <f t="shared" si="14"/>
        <v>#N/A</v>
      </c>
      <c r="E166" s="6" t="e">
        <f t="shared" si="15"/>
        <v>#N/A</v>
      </c>
      <c r="F166" s="6" t="e">
        <f t="shared" si="16"/>
        <v>#N/A</v>
      </c>
      <c r="G166" s="5" t="e">
        <f t="shared" si="17"/>
        <v>#N/A</v>
      </c>
    </row>
    <row r="182" spans="1:6" x14ac:dyDescent="0.25">
      <c r="A182" s="9" t="s">
        <v>427</v>
      </c>
      <c r="B182" s="2" t="s">
        <v>432</v>
      </c>
      <c r="C182" s="2" t="s">
        <v>424</v>
      </c>
      <c r="D182" s="2" t="s">
        <v>425</v>
      </c>
      <c r="E182" s="2" t="s">
        <v>426</v>
      </c>
      <c r="F182" s="2" t="s">
        <v>403</v>
      </c>
    </row>
    <row r="183" spans="1:6" x14ac:dyDescent="0.25">
      <c r="A183">
        <v>1</v>
      </c>
      <c r="B183" t="e">
        <f t="shared" ref="B183:B192" si="18">VLOOKUP($A183,$A$137:$G$166,2,FALSE)</f>
        <v>#N/A</v>
      </c>
      <c r="C183" t="e">
        <f t="shared" ref="C183:C192" si="19">VLOOKUP($A183,$A$137:$G$166,3,FALSE)</f>
        <v>#N/A</v>
      </c>
      <c r="D183" t="e">
        <f t="shared" ref="D183:D192" si="20">VLOOKUP($A183,$A$137:$G$166,4,FALSE)</f>
        <v>#N/A</v>
      </c>
      <c r="E183" t="e">
        <f t="shared" ref="E183:E192" si="21">VLOOKUP($A183,$A$137:$G$166,5,FALSE)</f>
        <v>#N/A</v>
      </c>
      <c r="F183" t="e">
        <f t="shared" ref="F183:F192" si="22">VLOOKUP($A183,$A$137:$G$166,6,FALSE)</f>
        <v>#N/A</v>
      </c>
    </row>
    <row r="184" spans="1:6" x14ac:dyDescent="0.25">
      <c r="A184">
        <v>2</v>
      </c>
      <c r="B184" t="e">
        <f t="shared" si="18"/>
        <v>#N/A</v>
      </c>
      <c r="C184" t="e">
        <f t="shared" si="19"/>
        <v>#N/A</v>
      </c>
      <c r="D184" t="e">
        <f t="shared" si="20"/>
        <v>#N/A</v>
      </c>
      <c r="E184" t="e">
        <f t="shared" si="21"/>
        <v>#N/A</v>
      </c>
      <c r="F184" t="e">
        <f t="shared" si="22"/>
        <v>#N/A</v>
      </c>
    </row>
    <row r="185" spans="1:6" x14ac:dyDescent="0.25">
      <c r="A185">
        <v>3</v>
      </c>
      <c r="B185" t="e">
        <f t="shared" si="18"/>
        <v>#N/A</v>
      </c>
      <c r="C185" t="e">
        <f t="shared" si="19"/>
        <v>#N/A</v>
      </c>
      <c r="D185" t="e">
        <f t="shared" si="20"/>
        <v>#N/A</v>
      </c>
      <c r="E185" t="e">
        <f t="shared" si="21"/>
        <v>#N/A</v>
      </c>
      <c r="F185" t="e">
        <f t="shared" si="22"/>
        <v>#N/A</v>
      </c>
    </row>
    <row r="186" spans="1:6" x14ac:dyDescent="0.25">
      <c r="A186">
        <v>4</v>
      </c>
      <c r="B186" t="e">
        <f t="shared" si="18"/>
        <v>#N/A</v>
      </c>
      <c r="C186" t="e">
        <f t="shared" si="19"/>
        <v>#N/A</v>
      </c>
      <c r="D186" t="e">
        <f t="shared" si="20"/>
        <v>#N/A</v>
      </c>
      <c r="E186" t="e">
        <f t="shared" si="21"/>
        <v>#N/A</v>
      </c>
      <c r="F186" t="e">
        <f t="shared" si="22"/>
        <v>#N/A</v>
      </c>
    </row>
    <row r="187" spans="1:6" x14ac:dyDescent="0.25">
      <c r="A187">
        <v>5</v>
      </c>
      <c r="B187" t="e">
        <f t="shared" si="18"/>
        <v>#N/A</v>
      </c>
      <c r="C187" t="e">
        <f t="shared" si="19"/>
        <v>#N/A</v>
      </c>
      <c r="D187" t="e">
        <f t="shared" si="20"/>
        <v>#N/A</v>
      </c>
      <c r="E187" t="e">
        <f t="shared" si="21"/>
        <v>#N/A</v>
      </c>
      <c r="F187" t="e">
        <f t="shared" si="22"/>
        <v>#N/A</v>
      </c>
    </row>
    <row r="188" spans="1:6" x14ac:dyDescent="0.25">
      <c r="A188">
        <v>6</v>
      </c>
      <c r="B188" t="e">
        <f t="shared" si="18"/>
        <v>#N/A</v>
      </c>
      <c r="C188" t="e">
        <f t="shared" si="19"/>
        <v>#N/A</v>
      </c>
      <c r="D188" t="e">
        <f t="shared" si="20"/>
        <v>#N/A</v>
      </c>
      <c r="E188" t="e">
        <f t="shared" si="21"/>
        <v>#N/A</v>
      </c>
      <c r="F188" t="e">
        <f t="shared" si="22"/>
        <v>#N/A</v>
      </c>
    </row>
    <row r="189" spans="1:6" x14ac:dyDescent="0.25">
      <c r="A189">
        <v>7</v>
      </c>
      <c r="B189" t="e">
        <f t="shared" si="18"/>
        <v>#N/A</v>
      </c>
      <c r="C189" t="e">
        <f t="shared" si="19"/>
        <v>#N/A</v>
      </c>
      <c r="D189" t="e">
        <f t="shared" si="20"/>
        <v>#N/A</v>
      </c>
      <c r="E189" t="e">
        <f t="shared" si="21"/>
        <v>#N/A</v>
      </c>
      <c r="F189" t="e">
        <f t="shared" si="22"/>
        <v>#N/A</v>
      </c>
    </row>
    <row r="190" spans="1:6" x14ac:dyDescent="0.25">
      <c r="A190">
        <v>8</v>
      </c>
      <c r="B190" t="e">
        <f t="shared" si="18"/>
        <v>#N/A</v>
      </c>
      <c r="C190" t="e">
        <f t="shared" si="19"/>
        <v>#N/A</v>
      </c>
      <c r="D190" t="e">
        <f t="shared" si="20"/>
        <v>#N/A</v>
      </c>
      <c r="E190" t="e">
        <f t="shared" si="21"/>
        <v>#N/A</v>
      </c>
      <c r="F190" t="e">
        <f t="shared" si="22"/>
        <v>#N/A</v>
      </c>
    </row>
    <row r="191" spans="1:6" x14ac:dyDescent="0.25">
      <c r="A191">
        <v>9</v>
      </c>
      <c r="B191" t="e">
        <f t="shared" si="18"/>
        <v>#N/A</v>
      </c>
      <c r="C191" t="e">
        <f t="shared" si="19"/>
        <v>#N/A</v>
      </c>
      <c r="D191" t="e">
        <f t="shared" si="20"/>
        <v>#N/A</v>
      </c>
      <c r="E191" t="e">
        <f t="shared" si="21"/>
        <v>#N/A</v>
      </c>
      <c r="F191" t="e">
        <f t="shared" si="22"/>
        <v>#N/A</v>
      </c>
    </row>
    <row r="192" spans="1:6" x14ac:dyDescent="0.25">
      <c r="A192">
        <v>10</v>
      </c>
      <c r="B192" t="e">
        <f t="shared" si="18"/>
        <v>#N/A</v>
      </c>
      <c r="C192" t="e">
        <f t="shared" si="19"/>
        <v>#N/A</v>
      </c>
      <c r="D192" t="e">
        <f t="shared" si="20"/>
        <v>#N/A</v>
      </c>
      <c r="E192" t="e">
        <f t="shared" si="21"/>
        <v>#N/A</v>
      </c>
      <c r="F192" t="e">
        <f t="shared" si="22"/>
        <v>#N/A</v>
      </c>
    </row>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Step 1. Develop Survey Items</vt:lpstr>
      <vt:lpstr>Step 2. Collect Survey Data</vt:lpstr>
      <vt:lpstr>Step 3. Enter Your Data</vt:lpstr>
      <vt:lpstr>Step 4. Review Your Results</vt:lpstr>
      <vt:lpstr>Category</vt:lpstr>
      <vt:lpstr>Moderate_Sum</vt:lpstr>
      <vt:lpstr>Moderates</vt:lpstr>
      <vt:lpstr>NAs</vt:lpstr>
      <vt:lpstr>Negative_Sum</vt:lpstr>
      <vt:lpstr>Negatives</vt:lpstr>
      <vt:lpstr>Positive_Sum</vt:lpstr>
      <vt:lpstr>Positives</vt:lpstr>
      <vt:lpstr>ResponseOption</vt:lpstr>
      <vt:lpstr>SurveyData</vt:lpstr>
      <vt:lpstr>SurveyItemStep1</vt:lpstr>
      <vt:lpstr>SurveyItemStep3</vt:lpstr>
      <vt:lpstr>TotalResponse</vt:lpstr>
      <vt:lpstr>TotalResponse_Valid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2023-06-13T15:01:53Z</dcterms:created>
  <dcterms:modified xsi:type="dcterms:W3CDTF">2023-06-13T15:02:05Z</dcterms:modified>
</cp:coreProperties>
</file>