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35" yWindow="690" windowWidth="16755" windowHeight="10335"/>
  </bookViews>
  <sheets>
    <sheet name="Program Area Summary" sheetId="1" r:id="rId1"/>
    <sheet name="Program Area Req. Breakout" sheetId="2" r:id="rId2"/>
  </sheets>
  <externalReferences>
    <externalReference r:id="rId3"/>
    <externalReference r:id="rId4"/>
    <externalReference r:id="rId5"/>
    <externalReference r:id="rId6"/>
  </externalReferences>
  <definedNames>
    <definedName name="_xlnm._FilterDatabase" localSheetId="1" hidden="1">'Program Area Req. Breakout'!$B$80:$B$86</definedName>
    <definedName name="_xlnm.Print_Area" localSheetId="1">'Program Area Req. Breakout'!$B$2:$H$112</definedName>
  </definedNames>
  <calcPr calcId="145621"/>
</workbook>
</file>

<file path=xl/calcChain.xml><?xml version="1.0" encoding="utf-8"?>
<calcChain xmlns="http://schemas.openxmlformats.org/spreadsheetml/2006/main">
  <c r="H98" i="2" l="1"/>
  <c r="G98" i="2"/>
  <c r="F98" i="2"/>
  <c r="E98" i="2"/>
  <c r="D98" i="2"/>
  <c r="C98" i="2"/>
  <c r="H97" i="2"/>
  <c r="G97" i="2"/>
  <c r="F97" i="2"/>
  <c r="E97" i="2"/>
  <c r="D97" i="2"/>
  <c r="C97" i="2"/>
  <c r="H96" i="2"/>
  <c r="G96" i="2"/>
  <c r="F96" i="2"/>
  <c r="E96" i="2"/>
  <c r="D96" i="2"/>
  <c r="C96" i="2"/>
  <c r="H95" i="2"/>
  <c r="G95" i="2"/>
  <c r="F95" i="2"/>
  <c r="E95" i="2"/>
  <c r="D95" i="2"/>
  <c r="C95" i="2"/>
  <c r="H94" i="2"/>
  <c r="G94" i="2"/>
  <c r="F94" i="2"/>
  <c r="E94" i="2"/>
  <c r="E99" i="2" s="1"/>
  <c r="D94" i="2"/>
  <c r="C94" i="2"/>
  <c r="H87" i="2"/>
  <c r="G87" i="2"/>
  <c r="F87" i="2"/>
  <c r="E87" i="2"/>
  <c r="D87" i="2"/>
  <c r="C87" i="2"/>
  <c r="H86" i="2"/>
  <c r="G86" i="2"/>
  <c r="F86" i="2"/>
  <c r="E86" i="2"/>
  <c r="D86" i="2"/>
  <c r="C86" i="2"/>
  <c r="H85" i="2"/>
  <c r="G85" i="2"/>
  <c r="F85" i="2"/>
  <c r="E85" i="2"/>
  <c r="D85" i="2"/>
  <c r="C85" i="2"/>
  <c r="H84" i="2"/>
  <c r="G84" i="2"/>
  <c r="F84" i="2"/>
  <c r="E84" i="2"/>
  <c r="D84" i="2"/>
  <c r="C84" i="2"/>
  <c r="H83" i="2"/>
  <c r="G83" i="2"/>
  <c r="F83" i="2"/>
  <c r="E83" i="2"/>
  <c r="D83" i="2"/>
  <c r="C83" i="2"/>
  <c r="H82" i="2"/>
  <c r="G82" i="2"/>
  <c r="F82" i="2"/>
  <c r="E82" i="2"/>
  <c r="D82" i="2"/>
  <c r="C82" i="2"/>
  <c r="H81" i="2"/>
  <c r="G81" i="2"/>
  <c r="F81" i="2"/>
  <c r="E81" i="2"/>
  <c r="D81" i="2"/>
  <c r="C81" i="2"/>
  <c r="H80" i="2"/>
  <c r="G80" i="2"/>
  <c r="F80" i="2"/>
  <c r="E80" i="2"/>
  <c r="E78" i="2" s="1"/>
  <c r="D80" i="2"/>
  <c r="C80" i="2"/>
  <c r="G79" i="2"/>
  <c r="F79" i="2"/>
  <c r="D79" i="2"/>
  <c r="C79" i="2"/>
  <c r="H77" i="2"/>
  <c r="G77" i="2"/>
  <c r="F77" i="2"/>
  <c r="E77" i="2"/>
  <c r="D77" i="2"/>
  <c r="C77" i="2"/>
  <c r="H76" i="2"/>
  <c r="G76" i="2"/>
  <c r="F76" i="2"/>
  <c r="E76" i="2"/>
  <c r="D76" i="2"/>
  <c r="C76" i="2"/>
  <c r="H75" i="2"/>
  <c r="G75" i="2"/>
  <c r="F75" i="2"/>
  <c r="E75" i="2"/>
  <c r="D75" i="2"/>
  <c r="C75" i="2"/>
  <c r="H74" i="2"/>
  <c r="G74" i="2"/>
  <c r="F74" i="2"/>
  <c r="E74" i="2"/>
  <c r="D74" i="2"/>
  <c r="C74" i="2"/>
  <c r="H73" i="2"/>
  <c r="G73" i="2"/>
  <c r="F73" i="2"/>
  <c r="E73" i="2"/>
  <c r="D73" i="2"/>
  <c r="C73" i="2"/>
  <c r="H72" i="2"/>
  <c r="G72" i="2"/>
  <c r="F72" i="2"/>
  <c r="E72" i="2"/>
  <c r="D72" i="2"/>
  <c r="C72" i="2"/>
  <c r="H71" i="2"/>
  <c r="G71" i="2"/>
  <c r="F71" i="2"/>
  <c r="E71" i="2"/>
  <c r="D71" i="2"/>
  <c r="C71" i="2"/>
  <c r="H70" i="2"/>
  <c r="G70" i="2"/>
  <c r="F70" i="2"/>
  <c r="E70" i="2"/>
  <c r="D70" i="2"/>
  <c r="C70" i="2"/>
  <c r="H68" i="2"/>
  <c r="G68" i="2"/>
  <c r="F68" i="2"/>
  <c r="E68" i="2"/>
  <c r="D68" i="2"/>
  <c r="C68" i="2"/>
  <c r="H67" i="2"/>
  <c r="G67" i="2"/>
  <c r="F67" i="2"/>
  <c r="E67" i="2"/>
  <c r="D67" i="2"/>
  <c r="C67" i="2"/>
  <c r="H66" i="2"/>
  <c r="G66" i="2"/>
  <c r="F66" i="2"/>
  <c r="E66" i="2"/>
  <c r="D66" i="2"/>
  <c r="C66" i="2"/>
  <c r="H65" i="2"/>
  <c r="G65" i="2"/>
  <c r="F65" i="2"/>
  <c r="E65" i="2"/>
  <c r="D65" i="2"/>
  <c r="C65" i="2"/>
  <c r="H63" i="2"/>
  <c r="G63" i="2"/>
  <c r="F63" i="2"/>
  <c r="E63" i="2"/>
  <c r="D63" i="2"/>
  <c r="C63" i="2"/>
  <c r="H62" i="2"/>
  <c r="G62" i="2"/>
  <c r="F62" i="2"/>
  <c r="E62" i="2"/>
  <c r="D62" i="2"/>
  <c r="C62" i="2"/>
  <c r="H61" i="2"/>
  <c r="G61" i="2"/>
  <c r="F61" i="2"/>
  <c r="E61" i="2"/>
  <c r="D61" i="2"/>
  <c r="C61" i="2"/>
  <c r="H60" i="2"/>
  <c r="G60" i="2"/>
  <c r="F60" i="2"/>
  <c r="E60" i="2"/>
  <c r="D60" i="2"/>
  <c r="C60" i="2"/>
  <c r="H58" i="2"/>
  <c r="G58" i="2"/>
  <c r="F58" i="2"/>
  <c r="E58" i="2"/>
  <c r="D58" i="2"/>
  <c r="C58" i="2"/>
  <c r="H57" i="2"/>
  <c r="G57" i="2"/>
  <c r="F57" i="2"/>
  <c r="E57" i="2"/>
  <c r="D57" i="2"/>
  <c r="C57" i="2"/>
  <c r="H56" i="2"/>
  <c r="G56" i="2"/>
  <c r="F56" i="2"/>
  <c r="E56" i="2"/>
  <c r="D56" i="2"/>
  <c r="C56" i="2"/>
  <c r="H55" i="2"/>
  <c r="G55" i="2"/>
  <c r="F55" i="2"/>
  <c r="E55" i="2"/>
  <c r="D55" i="2"/>
  <c r="C55" i="2"/>
  <c r="H54" i="2"/>
  <c r="G54" i="2"/>
  <c r="F54" i="2"/>
  <c r="E54" i="2"/>
  <c r="D54" i="2"/>
  <c r="C54" i="2"/>
  <c r="H53" i="2"/>
  <c r="G53" i="2"/>
  <c r="F53" i="2"/>
  <c r="E53" i="2"/>
  <c r="E52" i="2" s="1"/>
  <c r="D53" i="2"/>
  <c r="C53" i="2"/>
  <c r="H51" i="2"/>
  <c r="G51" i="2"/>
  <c r="F51" i="2"/>
  <c r="E51" i="2"/>
  <c r="E50" i="2" s="1"/>
  <c r="D51" i="2"/>
  <c r="C51" i="2"/>
  <c r="H49" i="2"/>
  <c r="G49" i="2"/>
  <c r="F49" i="2"/>
  <c r="E49" i="2"/>
  <c r="D49" i="2"/>
  <c r="C49" i="2"/>
  <c r="H48" i="2"/>
  <c r="G48" i="2"/>
  <c r="F48" i="2"/>
  <c r="E48" i="2"/>
  <c r="D48" i="2"/>
  <c r="C48" i="2"/>
  <c r="H47" i="2"/>
  <c r="G47" i="2"/>
  <c r="F47" i="2"/>
  <c r="E47" i="2"/>
  <c r="D47" i="2"/>
  <c r="C47" i="2"/>
  <c r="H46" i="2"/>
  <c r="G46" i="2"/>
  <c r="F46" i="2"/>
  <c r="E46" i="2"/>
  <c r="D46" i="2"/>
  <c r="C46" i="2"/>
  <c r="H45" i="2"/>
  <c r="G45" i="2"/>
  <c r="F45" i="2"/>
  <c r="E45" i="2"/>
  <c r="D45" i="2"/>
  <c r="C45" i="2"/>
  <c r="H44" i="2"/>
  <c r="G44" i="2"/>
  <c r="F44" i="2"/>
  <c r="E44" i="2"/>
  <c r="D44" i="2"/>
  <c r="C44" i="2"/>
  <c r="H43" i="2"/>
  <c r="G43" i="2"/>
  <c r="F43" i="2"/>
  <c r="E43" i="2"/>
  <c r="D43" i="2"/>
  <c r="C43" i="2"/>
  <c r="H42" i="2"/>
  <c r="G42" i="2"/>
  <c r="F42" i="2"/>
  <c r="E42" i="2"/>
  <c r="D42" i="2"/>
  <c r="C42" i="2"/>
  <c r="H41" i="2"/>
  <c r="G41" i="2"/>
  <c r="F41" i="2"/>
  <c r="E41" i="2"/>
  <c r="D41" i="2"/>
  <c r="C41" i="2"/>
  <c r="H40" i="2"/>
  <c r="G40" i="2"/>
  <c r="F40" i="2"/>
  <c r="E40" i="2"/>
  <c r="D40" i="2"/>
  <c r="C40" i="2"/>
  <c r="H39" i="2"/>
  <c r="G39" i="2"/>
  <c r="F39" i="2"/>
  <c r="E39" i="2"/>
  <c r="D39" i="2"/>
  <c r="C39" i="2"/>
  <c r="H38" i="2"/>
  <c r="G38" i="2"/>
  <c r="F38" i="2"/>
  <c r="E38" i="2"/>
  <c r="D38" i="2"/>
  <c r="C38" i="2"/>
  <c r="H37" i="2"/>
  <c r="G37" i="2"/>
  <c r="F37" i="2"/>
  <c r="E37" i="2"/>
  <c r="D37" i="2"/>
  <c r="C37" i="2"/>
  <c r="H36" i="2"/>
  <c r="G36" i="2"/>
  <c r="F36" i="2"/>
  <c r="E36" i="2"/>
  <c r="E35" i="2" s="1"/>
  <c r="D36" i="2"/>
  <c r="C36" i="2"/>
  <c r="H34" i="2"/>
  <c r="G34" i="2"/>
  <c r="F34" i="2"/>
  <c r="E34" i="2"/>
  <c r="D34" i="2"/>
  <c r="C34" i="2"/>
  <c r="H33" i="2"/>
  <c r="G33" i="2"/>
  <c r="F33" i="2"/>
  <c r="E33" i="2"/>
  <c r="D33" i="2"/>
  <c r="C33" i="2"/>
  <c r="H32" i="2"/>
  <c r="G32" i="2"/>
  <c r="F32" i="2"/>
  <c r="E32" i="2"/>
  <c r="D32" i="2"/>
  <c r="C32" i="2"/>
  <c r="H31" i="2"/>
  <c r="G31" i="2"/>
  <c r="F31" i="2"/>
  <c r="E31" i="2"/>
  <c r="D31" i="2"/>
  <c r="C31" i="2"/>
  <c r="H30" i="2"/>
  <c r="G30" i="2"/>
  <c r="F30" i="2"/>
  <c r="E30" i="2"/>
  <c r="D30" i="2"/>
  <c r="C30" i="2"/>
  <c r="H29" i="2"/>
  <c r="G29" i="2"/>
  <c r="F29" i="2"/>
  <c r="E29" i="2"/>
  <c r="D29" i="2"/>
  <c r="C29" i="2"/>
  <c r="H28" i="2"/>
  <c r="G28" i="2"/>
  <c r="F28" i="2"/>
  <c r="E28" i="2"/>
  <c r="D28" i="2"/>
  <c r="C28" i="2"/>
  <c r="H27" i="2"/>
  <c r="G27" i="2"/>
  <c r="F27" i="2"/>
  <c r="E27" i="2"/>
  <c r="D27" i="2"/>
  <c r="C27" i="2"/>
  <c r="H26" i="2"/>
  <c r="G26" i="2"/>
  <c r="F26" i="2"/>
  <c r="E26" i="2"/>
  <c r="D26" i="2"/>
  <c r="C26" i="2"/>
  <c r="H25" i="2"/>
  <c r="G25" i="2"/>
  <c r="F25" i="2"/>
  <c r="E25" i="2"/>
  <c r="D25" i="2"/>
  <c r="C25" i="2"/>
  <c r="H23" i="2"/>
  <c r="G23" i="2"/>
  <c r="F23" i="2"/>
  <c r="E23" i="2"/>
  <c r="D23" i="2"/>
  <c r="C23" i="2"/>
  <c r="H22" i="2"/>
  <c r="G22" i="2"/>
  <c r="F22" i="2"/>
  <c r="E22" i="2"/>
  <c r="D22" i="2"/>
  <c r="C22" i="2"/>
  <c r="E21" i="2"/>
  <c r="H20" i="2"/>
  <c r="G20" i="2"/>
  <c r="F20" i="2"/>
  <c r="E20" i="2"/>
  <c r="D20" i="2"/>
  <c r="C20" i="2"/>
  <c r="H19" i="2"/>
  <c r="G19" i="2"/>
  <c r="F19" i="2"/>
  <c r="E19" i="2"/>
  <c r="D19" i="2"/>
  <c r="C19" i="2"/>
  <c r="H18" i="2"/>
  <c r="G18" i="2"/>
  <c r="F18" i="2"/>
  <c r="E18" i="2"/>
  <c r="E17" i="2" s="1"/>
  <c r="D18" i="2"/>
  <c r="C18" i="2"/>
  <c r="H16" i="2"/>
  <c r="G16" i="2"/>
  <c r="F16" i="2"/>
  <c r="E16" i="2"/>
  <c r="D16" i="2"/>
  <c r="C16" i="2"/>
  <c r="H15" i="2"/>
  <c r="G15" i="2"/>
  <c r="F15" i="2"/>
  <c r="E15" i="2"/>
  <c r="D15" i="2"/>
  <c r="C15" i="2"/>
  <c r="H14" i="2"/>
  <c r="G14" i="2"/>
  <c r="F14" i="2"/>
  <c r="E14" i="2"/>
  <c r="D14" i="2"/>
  <c r="C14" i="2"/>
  <c r="H13" i="2"/>
  <c r="G13" i="2"/>
  <c r="F13" i="2"/>
  <c r="E13" i="2"/>
  <c r="D13" i="2"/>
  <c r="C13" i="2"/>
  <c r="H12" i="2"/>
  <c r="G12" i="2"/>
  <c r="F12" i="2"/>
  <c r="E12" i="2"/>
  <c r="D12" i="2"/>
  <c r="C12" i="2"/>
  <c r="H11" i="2"/>
  <c r="G11" i="2"/>
  <c r="F11" i="2"/>
  <c r="E11" i="2"/>
  <c r="E10" i="2" s="1"/>
  <c r="D11" i="2"/>
  <c r="C11" i="2"/>
  <c r="H9" i="2"/>
  <c r="G9" i="2"/>
  <c r="F9" i="2"/>
  <c r="E9" i="2"/>
  <c r="D9" i="2"/>
  <c r="C9" i="2"/>
  <c r="H8" i="2"/>
  <c r="G8" i="2"/>
  <c r="F8" i="2"/>
  <c r="E8" i="2"/>
  <c r="D8" i="2"/>
  <c r="C8" i="2"/>
  <c r="H7" i="2"/>
  <c r="G7" i="2"/>
  <c r="F7" i="2"/>
  <c r="E7" i="2"/>
  <c r="D7" i="2"/>
  <c r="C7" i="2"/>
  <c r="H5" i="2"/>
  <c r="G5" i="2"/>
  <c r="F5" i="2"/>
  <c r="E5" i="2"/>
  <c r="D5" i="2"/>
  <c r="C5" i="2"/>
  <c r="H4" i="2"/>
  <c r="G4" i="2"/>
  <c r="F4" i="2"/>
  <c r="E4" i="2"/>
  <c r="E3" i="2" s="1"/>
  <c r="D4" i="2"/>
  <c r="C4" i="2"/>
  <c r="R16" i="1"/>
  <c r="R15" i="1"/>
  <c r="E6" i="2" l="1"/>
  <c r="E59" i="2"/>
  <c r="E69" i="2"/>
  <c r="E64" i="2"/>
  <c r="E24" i="2"/>
  <c r="E89" i="2"/>
</calcChain>
</file>

<file path=xl/sharedStrings.xml><?xml version="1.0" encoding="utf-8"?>
<sst xmlns="http://schemas.openxmlformats.org/spreadsheetml/2006/main" count="244" uniqueCount="140">
  <si>
    <t>Program Area</t>
  </si>
  <si>
    <t>TCRGs involed</t>
  </si>
  <si>
    <t xml:space="preserve">BLI </t>
  </si>
  <si>
    <t>FY15 Total Actuals</t>
  </si>
  <si>
    <t>FY16 Total Actuals</t>
  </si>
  <si>
    <t xml:space="preserve">Fire Research and Safety </t>
  </si>
  <si>
    <t>FCS</t>
  </si>
  <si>
    <t>-</t>
  </si>
  <si>
    <t xml:space="preserve">Propulsion and Fuel Systems </t>
  </si>
  <si>
    <t>PS</t>
  </si>
  <si>
    <t xml:space="preserve">Advanced Material.s/Structural Safety </t>
  </si>
  <si>
    <t>FCS &amp; SIC</t>
  </si>
  <si>
    <t xml:space="preserve">Aircraft Icing /Digital System Safety </t>
  </si>
  <si>
    <t>SDS &amp; AI</t>
  </si>
  <si>
    <t>Digital System Safety &amp; ASISP</t>
  </si>
  <si>
    <t>SDS</t>
  </si>
  <si>
    <t>Aircraft Icing</t>
  </si>
  <si>
    <t>AI</t>
  </si>
  <si>
    <t xml:space="preserve">Continued  Airworthiness  </t>
  </si>
  <si>
    <t>FCMS &amp; ES &amp; MI &amp; PS &amp; SIM &amp; RS</t>
  </si>
  <si>
    <t>Continued  Airworthiness  - Systems</t>
  </si>
  <si>
    <t>FCMS &amp; ES &amp; RS</t>
  </si>
  <si>
    <t>Continued  Airworthiness  - Structures</t>
  </si>
  <si>
    <t>SIM &amp; MI &amp; PS</t>
  </si>
  <si>
    <t xml:space="preserve">Aircraft Catastrophic Failure Prevention Research </t>
  </si>
  <si>
    <t xml:space="preserve">Flightdeck/Maintenance/Systme Integration Human Factors </t>
  </si>
  <si>
    <t>HF</t>
  </si>
  <si>
    <t>System Safety Management</t>
  </si>
  <si>
    <t>SSM &amp; TAS</t>
  </si>
  <si>
    <t>Terminal Area Safety</t>
  </si>
  <si>
    <t>Aeromedical Research</t>
  </si>
  <si>
    <t>AAM &amp; FCS &amp; RS</t>
  </si>
  <si>
    <t>Unmanned Aircraft Systems Research</t>
  </si>
  <si>
    <t>UAS</t>
  </si>
  <si>
    <t>CA#</t>
  </si>
  <si>
    <t>FY 2019 Requirement Tittle</t>
  </si>
  <si>
    <t xml:space="preserve">Executive Summary </t>
  </si>
  <si>
    <t>Initial Budget Programming ($K)</t>
  </si>
  <si>
    <t>First Fiscal Year of Programmed Funding</t>
  </si>
  <si>
    <t>Sponsor Outcome Target Date (planned)</t>
  </si>
  <si>
    <t>S/O</t>
  </si>
  <si>
    <t xml:space="preserve">Fire Research and Safety  </t>
  </si>
  <si>
    <t>A11A.FCS.1</t>
  </si>
  <si>
    <t>A11A.FCS.4</t>
  </si>
  <si>
    <t>A11B.PS.1</t>
  </si>
  <si>
    <t>A11B.PS.3</t>
  </si>
  <si>
    <t>A11B.PS.4</t>
  </si>
  <si>
    <t>A11C.SIC.1</t>
  </si>
  <si>
    <t>A11C.SIC.3</t>
  </si>
  <si>
    <t>A11C.SIC.2</t>
  </si>
  <si>
    <t>A11C.SIC.5</t>
  </si>
  <si>
    <t>A11C.SIC.7</t>
  </si>
  <si>
    <t>A11C.SIC.12</t>
  </si>
  <si>
    <t>A11D.AI.1</t>
  </si>
  <si>
    <t>A11D.AI.2</t>
  </si>
  <si>
    <t>A11D.AI.5</t>
  </si>
  <si>
    <t>A11D.SDS.1</t>
  </si>
  <si>
    <t>A11D.SDS.5</t>
  </si>
  <si>
    <t>A11E.ES.6</t>
  </si>
  <si>
    <t>A11E.ES.7</t>
  </si>
  <si>
    <t>A11E.FCMS.8</t>
  </si>
  <si>
    <t>A11E.FCMS.9</t>
  </si>
  <si>
    <t>A11E.FCMS.11</t>
  </si>
  <si>
    <t>A11E.FCMS.13</t>
  </si>
  <si>
    <t>A11E.FCMS.14</t>
  </si>
  <si>
    <t>A11E.FCMS.15</t>
  </si>
  <si>
    <t>A11E.RS.5</t>
  </si>
  <si>
    <t>A11E.RS.6</t>
  </si>
  <si>
    <t>A11E.MI.5</t>
  </si>
  <si>
    <t>A11E.MI.6</t>
  </si>
  <si>
    <t>A11E.MI.7</t>
  </si>
  <si>
    <t>A11E.MI.8</t>
  </si>
  <si>
    <t>A11E.SIM.3</t>
  </si>
  <si>
    <t>A11E.SIM.4</t>
  </si>
  <si>
    <t>A11E.SIM.5</t>
  </si>
  <si>
    <t>A11E.SIM.7</t>
  </si>
  <si>
    <t>A11E.SIM.8</t>
  </si>
  <si>
    <t>A11E.SIM.9</t>
  </si>
  <si>
    <t>A11E.SIM.10</t>
  </si>
  <si>
    <t>A11E.SIM.11</t>
  </si>
  <si>
    <t>A11E.SIM.12</t>
  </si>
  <si>
    <t>A11E.SIM.13</t>
  </si>
  <si>
    <t>A11F.PS.1</t>
  </si>
  <si>
    <t>A11G.HF.1</t>
  </si>
  <si>
    <t>A11G.HF.2</t>
  </si>
  <si>
    <t>A11G.HF.4</t>
  </si>
  <si>
    <t>A11G.HF.7</t>
  </si>
  <si>
    <t>A11G.HF.8</t>
  </si>
  <si>
    <t>A11G.HF.10</t>
  </si>
  <si>
    <t>A11H.SSM.11</t>
  </si>
  <si>
    <t>A11H.SSM.13</t>
  </si>
  <si>
    <t>A11H.SSM.18</t>
  </si>
  <si>
    <t>A11H.SSM.19</t>
  </si>
  <si>
    <t>A11H.TAS.5</t>
  </si>
  <si>
    <t>A11H.TAS.7</t>
  </si>
  <si>
    <t>A11H.TAS.8</t>
  </si>
  <si>
    <t>A11H.TAS.9</t>
  </si>
  <si>
    <t>A11J.AM.1</t>
  </si>
  <si>
    <t>A11J.AM.2</t>
  </si>
  <si>
    <t>A11J.AM.3</t>
  </si>
  <si>
    <t>A11J.FCMS.1</t>
  </si>
  <si>
    <t>A11J.FCS.4</t>
  </si>
  <si>
    <t>A11J.FCS.7</t>
  </si>
  <si>
    <t>A11J.RS.1</t>
  </si>
  <si>
    <t>A11J.RS.2</t>
  </si>
  <si>
    <t>A11L.UAS.25</t>
  </si>
  <si>
    <t>A11L.UAS.30</t>
  </si>
  <si>
    <t>A11L.UAS.31</t>
  </si>
  <si>
    <t>A11L.UAS.43</t>
  </si>
  <si>
    <t>A11L.UAS.44</t>
  </si>
  <si>
    <t>A11L.UAS.45</t>
  </si>
  <si>
    <t>A11L.UAS.46</t>
  </si>
  <si>
    <t>A11L.UAS.47</t>
  </si>
  <si>
    <t>A11L.UAS.48</t>
  </si>
  <si>
    <t>Target =</t>
  </si>
  <si>
    <t xml:space="preserve">Weather  </t>
  </si>
  <si>
    <t>FY 2019 Requirement Title</t>
  </si>
  <si>
    <t>Initial Budget Programming
 ($K)</t>
  </si>
  <si>
    <t>A11K.WX.2</t>
  </si>
  <si>
    <t>A11K.WX.3</t>
  </si>
  <si>
    <t>A11K.WX.9</t>
  </si>
  <si>
    <t>A11K.WX.10</t>
  </si>
  <si>
    <t>A11K.WX.11</t>
  </si>
  <si>
    <t xml:space="preserve">BLI Total = </t>
  </si>
  <si>
    <t xml:space="preserve">Target = </t>
  </si>
  <si>
    <t>NextGen - Alternative Fuels</t>
  </si>
  <si>
    <t>NextGen - Alternative Fuels for General Aviation</t>
  </si>
  <si>
    <t>TBD</t>
  </si>
  <si>
    <t>AIR</t>
  </si>
  <si>
    <t>Alternative Fuels for General Aviation</t>
  </si>
  <si>
    <t>Weather</t>
  </si>
  <si>
    <t>FY17 total Policy Request</t>
  </si>
  <si>
    <t xml:space="preserve">FY19 Policy Request </t>
  </si>
  <si>
    <t>AFS</t>
  </si>
  <si>
    <t>FY15 Contract Actuals</t>
  </si>
  <si>
    <t>FY16 Contract Actuals</t>
  </si>
  <si>
    <t>FY17 Contract Request</t>
  </si>
  <si>
    <t>FY18 Total  Policy Request</t>
  </si>
  <si>
    <t>FY18 Contract Target</t>
  </si>
  <si>
    <t>Initial FY19 Contract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</si>
</sst>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
    <numFmt numFmtId="165" formatCode="_(&quot;$&quot;* #,##0_);_(&quot;$&quot;* \(#,##0\);_(&quot;$&quot;* &quot;-&quot;??_);_(@_)"/>
  </numFmts>
  <fonts count="1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1"/>
      <name val="Calibri"/>
      <family val="2"/>
      <scheme val="minor"/>
    </font>
    <font>
      <b/>
      <sz val="11"/>
      <name val="Calibri"/>
      <family val="2"/>
      <scheme val="minor"/>
    </font>
    <font>
      <sz val="10"/>
      <name val="Arial"/>
      <family val="2"/>
    </font>
    <font>
      <sz val="12"/>
      <color theme="1"/>
      <name val="Calibri"/>
      <family val="2"/>
      <scheme val="minor"/>
    </font>
    <font>
      <sz val="10"/>
      <name val="Verdana"/>
      <family val="2"/>
    </font>
    <font>
      <sz val="10"/>
      <color theme="1"/>
      <name val="Arial"/>
      <family val="2"/>
    </font>
    <font>
      <sz val="11"/>
      <color theme="1"/>
      <name val="Cambria"/>
      <family val="1"/>
      <scheme val="major"/>
    </font>
    <font>
      <b/>
      <sz val="14"/>
      <color theme="3"/>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31">
    <border>
      <left/>
      <right/>
      <top/>
      <bottom/>
      <diagonal/>
    </border>
    <border>
      <left/>
      <right/>
      <top/>
      <bottom style="medium">
        <color theme="4" tint="0.39997558519241921"/>
      </bottom>
      <diagonal/>
    </border>
    <border>
      <left/>
      <right/>
      <top style="thin">
        <color theme="4"/>
      </top>
      <bottom style="double">
        <color theme="4"/>
      </bottom>
      <diagonal/>
    </border>
    <border>
      <left style="medium">
        <color indexed="64"/>
      </left>
      <right/>
      <top style="medium">
        <color indexed="64"/>
      </top>
      <bottom style="medium">
        <color theme="4" tint="0.39997558519241921"/>
      </bottom>
      <diagonal/>
    </border>
    <border>
      <left/>
      <right/>
      <top style="medium">
        <color indexed="64"/>
      </top>
      <bottom style="medium">
        <color theme="4" tint="0.39997558519241921"/>
      </bottom>
      <diagonal/>
    </border>
    <border>
      <left/>
      <right style="medium">
        <color indexed="64"/>
      </right>
      <top style="medium">
        <color indexed="64"/>
      </top>
      <bottom style="medium">
        <color theme="4" tint="0.3999755851924192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43" fontId="6" fillId="0" borderId="0" applyFont="0" applyFill="0" applyBorder="0" applyAlignment="0" applyProtection="0"/>
    <xf numFmtId="44" fontId="6" fillId="0" borderId="0" applyFont="0" applyFill="0" applyBorder="0" applyAlignment="0" applyProtection="0"/>
    <xf numFmtId="0" fontId="7" fillId="0" borderId="0"/>
    <xf numFmtId="0" fontId="8" fillId="0" borderId="0"/>
    <xf numFmtId="0" fontId="8" fillId="0" borderId="0"/>
    <xf numFmtId="0" fontId="1" fillId="0" borderId="0"/>
    <xf numFmtId="0" fontId="9" fillId="0" borderId="0"/>
    <xf numFmtId="0" fontId="8" fillId="0" borderId="0"/>
    <xf numFmtId="0" fontId="6" fillId="0" borderId="0"/>
    <xf numFmtId="9" fontId="6" fillId="0" borderId="0" applyFont="0" applyFill="0" applyBorder="0" applyAlignment="0" applyProtection="0"/>
  </cellStyleXfs>
  <cellXfs count="108">
    <xf numFmtId="0" fontId="0" fillId="0" borderId="0" xfId="0"/>
    <xf numFmtId="0" fontId="4" fillId="0" borderId="0" xfId="0" applyFont="1"/>
    <xf numFmtId="9" fontId="4" fillId="0" borderId="0" xfId="2" applyNumberFormat="1" applyFont="1"/>
    <xf numFmtId="0" fontId="2" fillId="2" borderId="3" xfId="3" applyFill="1" applyBorder="1" applyAlignment="1">
      <alignment horizontal="center" vertical="center" wrapText="1"/>
    </xf>
    <xf numFmtId="0" fontId="2" fillId="2" borderId="4" xfId="3" applyFill="1" applyBorder="1" applyAlignment="1">
      <alignment horizontal="center" vertical="center" wrapText="1"/>
    </xf>
    <xf numFmtId="9" fontId="2" fillId="2" borderId="4" xfId="3" applyNumberFormat="1" applyFill="1" applyBorder="1" applyAlignment="1">
      <alignment horizontal="center" vertical="center" wrapText="1"/>
    </xf>
    <xf numFmtId="9" fontId="2" fillId="2" borderId="5" xfId="3" applyNumberFormat="1" applyFill="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xf numFmtId="0" fontId="4" fillId="0" borderId="0" xfId="0" applyFont="1" applyBorder="1"/>
    <xf numFmtId="164" fontId="4" fillId="0" borderId="0" xfId="0" applyNumberFormat="1" applyFont="1" applyBorder="1" applyAlignment="1">
      <alignment horizontal="center" vertical="center"/>
    </xf>
    <xf numFmtId="164" fontId="4" fillId="0" borderId="7" xfId="0" applyNumberFormat="1" applyFont="1" applyBorder="1" applyAlignment="1">
      <alignment horizontal="center" vertical="center"/>
    </xf>
    <xf numFmtId="164" fontId="4" fillId="0" borderId="0" xfId="0" applyNumberFormat="1" applyFont="1" applyFill="1" applyBorder="1" applyAlignment="1">
      <alignment horizontal="center" vertical="center"/>
    </xf>
    <xf numFmtId="0" fontId="4" fillId="0" borderId="6" xfId="0" applyFont="1" applyFill="1" applyBorder="1"/>
    <xf numFmtId="0" fontId="4" fillId="0" borderId="0" xfId="0" applyFont="1" applyFill="1" applyBorder="1"/>
    <xf numFmtId="164" fontId="4" fillId="0" borderId="7" xfId="0" applyNumberFormat="1" applyFont="1" applyFill="1" applyBorder="1" applyAlignment="1">
      <alignment horizontal="center" vertical="center"/>
    </xf>
    <xf numFmtId="0" fontId="4" fillId="2" borderId="6" xfId="0" applyFont="1" applyFill="1" applyBorder="1"/>
    <xf numFmtId="0" fontId="4" fillId="2" borderId="0" xfId="0" applyFont="1" applyFill="1" applyBorder="1"/>
    <xf numFmtId="164" fontId="4" fillId="2" borderId="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0" fontId="4" fillId="0" borderId="0" xfId="0" applyFont="1" applyFill="1"/>
    <xf numFmtId="0" fontId="4" fillId="0" borderId="7" xfId="0" applyFont="1" applyBorder="1"/>
    <xf numFmtId="0" fontId="5" fillId="0" borderId="14" xfId="4" applyFont="1" applyBorder="1"/>
    <xf numFmtId="0" fontId="5" fillId="0" borderId="15" xfId="4" applyFont="1" applyBorder="1"/>
    <xf numFmtId="164" fontId="5" fillId="0" borderId="16" xfId="4" applyNumberFormat="1" applyFont="1" applyBorder="1" applyAlignment="1">
      <alignment horizontal="center"/>
    </xf>
    <xf numFmtId="0" fontId="5" fillId="0" borderId="15" xfId="4" applyFont="1" applyFill="1" applyBorder="1"/>
    <xf numFmtId="164" fontId="5" fillId="0" borderId="15" xfId="4" applyNumberFormat="1" applyFont="1" applyFill="1" applyBorder="1" applyAlignment="1">
      <alignment horizontal="center"/>
    </xf>
    <xf numFmtId="164" fontId="5" fillId="0" borderId="17" xfId="4" applyNumberFormat="1" applyFont="1" applyBorder="1" applyAlignment="1">
      <alignment horizontal="center"/>
    </xf>
    <xf numFmtId="164" fontId="4" fillId="0" borderId="0" xfId="0" applyNumberFormat="1" applyFont="1"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165" fontId="0" fillId="0" borderId="0" xfId="1" applyNumberFormat="1" applyFont="1" applyAlignment="1">
      <alignment horizontal="center" vertical="center" wrapText="1"/>
    </xf>
    <xf numFmtId="14" fontId="0" fillId="0" borderId="0" xfId="1" applyNumberFormat="1" applyFont="1" applyAlignment="1">
      <alignment horizontal="center" vertical="center" wrapText="1"/>
    </xf>
    <xf numFmtId="0" fontId="2" fillId="2" borderId="18" xfId="3" applyFont="1" applyFill="1" applyBorder="1" applyAlignment="1">
      <alignment horizontal="center" vertical="center" wrapText="1"/>
    </xf>
    <xf numFmtId="0" fontId="2" fillId="2" borderId="19" xfId="3" applyFont="1" applyFill="1" applyBorder="1" applyAlignment="1">
      <alignment horizontal="center" vertical="center" wrapText="1"/>
    </xf>
    <xf numFmtId="165" fontId="2" fillId="2" borderId="19" xfId="1" applyNumberFormat="1" applyFont="1" applyFill="1" applyBorder="1" applyAlignment="1">
      <alignment horizontal="center" vertical="center" wrapText="1"/>
    </xf>
    <xf numFmtId="14" fontId="2" fillId="2" borderId="19" xfId="1" applyNumberFormat="1" applyFont="1" applyFill="1" applyBorder="1" applyAlignment="1">
      <alignment horizontal="center" vertical="center" wrapText="1"/>
    </xf>
    <xf numFmtId="0" fontId="2" fillId="2" borderId="20" xfId="3" applyFont="1" applyFill="1" applyBorder="1" applyAlignment="1">
      <alignment horizontal="center" vertical="center" wrapText="1"/>
    </xf>
    <xf numFmtId="0" fontId="3" fillId="0" borderId="0" xfId="0" applyFont="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165" fontId="10" fillId="2" borderId="9" xfId="1" applyNumberFormat="1" applyFont="1" applyFill="1" applyBorder="1" applyAlignment="1">
      <alignment horizontal="center" vertical="center" wrapText="1"/>
    </xf>
    <xf numFmtId="14" fontId="10" fillId="2" borderId="9" xfId="1"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left" vertical="center" wrapText="1"/>
    </xf>
    <xf numFmtId="165" fontId="0" fillId="3" borderId="9" xfId="1" applyNumberFormat="1" applyFont="1" applyFill="1" applyBorder="1" applyAlignment="1">
      <alignment horizontal="center" vertical="center" wrapText="1"/>
    </xf>
    <xf numFmtId="165" fontId="0" fillId="0" borderId="9" xfId="1" applyNumberFormat="1" applyFont="1" applyFill="1" applyBorder="1" applyAlignment="1">
      <alignment horizontal="center" vertical="center" wrapText="1"/>
    </xf>
    <xf numFmtId="14" fontId="0" fillId="0" borderId="9" xfId="1" applyNumberFormat="1" applyFont="1" applyFill="1" applyBorder="1" applyAlignment="1">
      <alignment horizontal="center" vertical="center" wrapText="1"/>
    </xf>
    <xf numFmtId="0" fontId="0" fillId="0" borderId="10" xfId="0" applyBorder="1" applyAlignment="1">
      <alignment horizontal="center" vertical="center" wrapText="1"/>
    </xf>
    <xf numFmtId="49" fontId="0" fillId="0" borderId="9" xfId="1" applyNumberFormat="1" applyFont="1" applyFill="1" applyBorder="1" applyAlignment="1">
      <alignment horizontal="center" vertical="center" wrapText="1"/>
    </xf>
    <xf numFmtId="0" fontId="0" fillId="0" borderId="9" xfId="0" applyFill="1" applyBorder="1" applyAlignment="1">
      <alignment horizontal="left" vertical="center" wrapText="1"/>
    </xf>
    <xf numFmtId="0" fontId="0" fillId="0" borderId="9"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left" vertical="center" wrapText="1"/>
    </xf>
    <xf numFmtId="165" fontId="0" fillId="3" borderId="22" xfId="1" applyNumberFormat="1" applyFont="1" applyFill="1" applyBorder="1" applyAlignment="1">
      <alignment horizontal="center" vertical="center" wrapText="1"/>
    </xf>
    <xf numFmtId="165" fontId="0" fillId="0" borderId="22" xfId="1" applyNumberFormat="1" applyFont="1" applyFill="1" applyBorder="1" applyAlignment="1">
      <alignment horizontal="center" vertical="center" wrapText="1"/>
    </xf>
    <xf numFmtId="14" fontId="0" fillId="0" borderId="22" xfId="1"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righ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11" fillId="2" borderId="24" xfId="3" applyFont="1" applyFill="1" applyBorder="1" applyAlignment="1">
      <alignment horizontal="center" vertical="center" wrapText="1"/>
    </xf>
    <xf numFmtId="0" fontId="11" fillId="2" borderId="25" xfId="3" applyFont="1" applyFill="1" applyBorder="1" applyAlignment="1">
      <alignment vertical="center" wrapText="1"/>
    </xf>
    <xf numFmtId="14" fontId="11" fillId="2" borderId="25" xfId="3" applyNumberFormat="1" applyFont="1" applyFill="1" applyBorder="1" applyAlignment="1">
      <alignment vertical="center" wrapText="1"/>
    </xf>
    <xf numFmtId="0" fontId="11" fillId="2" borderId="26" xfId="3" applyFont="1" applyFill="1" applyBorder="1" applyAlignment="1">
      <alignment vertical="center" wrapText="1"/>
    </xf>
    <xf numFmtId="0" fontId="2" fillId="2" borderId="11" xfId="3" applyFont="1" applyFill="1" applyBorder="1" applyAlignment="1">
      <alignment horizontal="center" vertical="center" wrapText="1"/>
    </xf>
    <xf numFmtId="0" fontId="2" fillId="2" borderId="12" xfId="3" applyFont="1" applyFill="1" applyBorder="1" applyAlignment="1">
      <alignment horizontal="center" vertical="center" wrapText="1"/>
    </xf>
    <xf numFmtId="165" fontId="2" fillId="2" borderId="12" xfId="1" applyNumberFormat="1" applyFont="1" applyFill="1" applyBorder="1" applyAlignment="1">
      <alignment horizontal="center" vertical="center" wrapText="1"/>
    </xf>
    <xf numFmtId="14" fontId="2" fillId="2" borderId="12" xfId="1" applyNumberFormat="1" applyFont="1" applyFill="1" applyBorder="1" applyAlignment="1">
      <alignment horizontal="center" vertical="center" wrapText="1"/>
    </xf>
    <xf numFmtId="0" fontId="2" fillId="2" borderId="13" xfId="3"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left" vertical="center" wrapText="1"/>
    </xf>
    <xf numFmtId="0" fontId="0" fillId="0" borderId="1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2" xfId="0" applyFont="1" applyBorder="1" applyAlignment="1">
      <alignment horizontal="left" vertical="center" wrapText="1"/>
    </xf>
    <xf numFmtId="0" fontId="0" fillId="0" borderId="23"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5" xfId="0" applyFont="1" applyFill="1" applyBorder="1" applyAlignment="1">
      <alignment horizontal="right" vertical="center" wrapText="1"/>
    </xf>
    <xf numFmtId="165" fontId="10" fillId="2" borderId="15" xfId="1" applyNumberFormat="1" applyFont="1" applyFill="1" applyBorder="1" applyAlignment="1">
      <alignment horizontal="center" vertical="center" wrapText="1"/>
    </xf>
    <xf numFmtId="14" fontId="10" fillId="2" borderId="15" xfId="1" applyNumberFormat="1" applyFont="1" applyFill="1" applyBorder="1" applyAlignment="1">
      <alignment horizontal="center" vertical="center" wrapText="1"/>
    </xf>
    <xf numFmtId="0" fontId="10" fillId="2" borderId="27" xfId="0" applyFont="1" applyFill="1" applyBorder="1" applyAlignment="1">
      <alignment horizontal="center" vertical="center" wrapText="1"/>
    </xf>
    <xf numFmtId="0" fontId="0" fillId="0" borderId="0" xfId="0" applyFont="1" applyAlignment="1">
      <alignment horizontal="right" vertical="center" wrapText="1"/>
    </xf>
    <xf numFmtId="0" fontId="11" fillId="2" borderId="24" xfId="3" applyFont="1" applyFill="1" applyBorder="1" applyAlignment="1">
      <alignment vertical="center"/>
    </xf>
    <xf numFmtId="0" fontId="4" fillId="0" borderId="24" xfId="0" applyFont="1" applyBorder="1"/>
    <xf numFmtId="0" fontId="4" fillId="0" borderId="25" xfId="0" applyFont="1" applyBorder="1"/>
    <xf numFmtId="9" fontId="4" fillId="0" borderId="25" xfId="2" applyNumberFormat="1" applyFont="1" applyBorder="1"/>
    <xf numFmtId="9" fontId="4" fillId="0" borderId="25" xfId="2" applyNumberFormat="1" applyFont="1" applyBorder="1" applyAlignment="1">
      <alignment horizontal="center" vertical="center"/>
    </xf>
    <xf numFmtId="0" fontId="4" fillId="0" borderId="26" xfId="0" applyFont="1" applyBorder="1" applyAlignment="1">
      <alignment horizontal="center" vertical="center"/>
    </xf>
    <xf numFmtId="0" fontId="4" fillId="0" borderId="14" xfId="0" applyFont="1" applyBorder="1"/>
    <xf numFmtId="0" fontId="4" fillId="0" borderId="15" xfId="0" applyFont="1" applyBorder="1"/>
    <xf numFmtId="9" fontId="4" fillId="0" borderId="15" xfId="2" applyNumberFormat="1" applyFont="1" applyBorder="1"/>
    <xf numFmtId="9" fontId="4" fillId="0" borderId="15" xfId="2" applyNumberFormat="1" applyFont="1" applyBorder="1" applyAlignment="1">
      <alignment horizontal="center" vertical="center"/>
    </xf>
    <xf numFmtId="164" fontId="4" fillId="0" borderId="27" xfId="0" applyNumberFormat="1" applyFont="1" applyBorder="1" applyAlignment="1">
      <alignment horizontal="center" vertical="center"/>
    </xf>
    <xf numFmtId="164" fontId="4" fillId="0" borderId="25" xfId="0" applyNumberFormat="1" applyFont="1" applyBorder="1" applyAlignment="1">
      <alignment horizontal="center" vertical="center"/>
    </xf>
    <xf numFmtId="164" fontId="4" fillId="0" borderId="15" xfId="0" applyNumberFormat="1" applyFont="1" applyBorder="1" applyAlignment="1">
      <alignment horizontal="center" vertical="center"/>
    </xf>
    <xf numFmtId="0" fontId="4" fillId="0" borderId="28" xfId="0" applyFont="1" applyFill="1" applyBorder="1"/>
    <xf numFmtId="0" fontId="4" fillId="0" borderId="29" xfId="0" applyFont="1" applyFill="1" applyBorder="1"/>
    <xf numFmtId="164" fontId="4" fillId="0" borderId="29" xfId="0" applyNumberFormat="1" applyFont="1" applyFill="1" applyBorder="1" applyAlignment="1">
      <alignment horizontal="center" vertical="center"/>
    </xf>
    <xf numFmtId="164" fontId="4" fillId="0" borderId="30" xfId="0" applyNumberFormat="1" applyFont="1" applyFill="1" applyBorder="1" applyAlignment="1">
      <alignment horizontal="center" vertical="center"/>
    </xf>
    <xf numFmtId="0" fontId="4" fillId="0" borderId="28" xfId="0" applyFont="1" applyBorder="1"/>
    <xf numFmtId="0" fontId="4" fillId="0" borderId="29" xfId="0" applyFont="1" applyBorder="1"/>
    <xf numFmtId="164" fontId="4" fillId="0" borderId="29" xfId="0" applyNumberFormat="1" applyFont="1" applyBorder="1" applyAlignment="1">
      <alignment horizontal="center" vertical="center"/>
    </xf>
    <xf numFmtId="164" fontId="4" fillId="0" borderId="30" xfId="0" applyNumberFormat="1" applyFont="1" applyBorder="1" applyAlignment="1">
      <alignment horizontal="center" vertical="center"/>
    </xf>
  </cellXfs>
  <cellStyles count="15">
    <cellStyle name="Comma 2" xfId="5"/>
    <cellStyle name="Currency" xfId="1" builtinId="4"/>
    <cellStyle name="Currency 2" xfId="6"/>
    <cellStyle name="Heading 3" xfId="3" builtinId="18"/>
    <cellStyle name="Normal" xfId="0" builtinId="0"/>
    <cellStyle name="Normal 2" xfId="7"/>
    <cellStyle name="Normal 2 2" xfId="8"/>
    <cellStyle name="Normal 3" xfId="9"/>
    <cellStyle name="Normal 4" xfId="10"/>
    <cellStyle name="Normal 5" xfId="11"/>
    <cellStyle name="Normal 6" xfId="12"/>
    <cellStyle name="Normal 7" xfId="13"/>
    <cellStyle name="Percent" xfId="2" builtinId="5"/>
    <cellStyle name="Percent 2" xfId="14"/>
    <cellStyle name="Total" xfId="4"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VP300JB/AppData/Local/Temp/1/OneNote/14.0/NT/3-2/Matrix%20for%20Spring%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fety%20Management/R&amp;D%20Team/RED%20-%20Fiscal%20Year/02%20-%20Cost%20Assesment/FY%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afety%20Management/R&amp;D%20Team/RED%20-%20Fiscal%20Year/KSN%20Archive/Requirement%20submittions%20by%20FY/FY%202019%20CE%202016.1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afety%20Management/R&amp;D%20Team/RED%20-%20Fiscal%20Year/KSN%20Archive/Requirement%20submittions%20by%20FY/FY%202019%20for%20SAS%202017.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 Area Summary"/>
      <sheetName val="BLI - %"/>
      <sheetName val="15-19 BLI - ANG E"/>
      <sheetName val="15-19 BLI - ANG C"/>
      <sheetName val="15-19 BLI - AAM"/>
      <sheetName val="BLI - Math new"/>
    </sheetNames>
    <sheetDataSet>
      <sheetData sheetId="0"/>
      <sheetData sheetId="1"/>
      <sheetData sheetId="2">
        <row r="321">
          <cell r="G321">
            <v>2535.8470000000002</v>
          </cell>
        </row>
        <row r="362">
          <cell r="G362">
            <v>2534.096</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Assesment"/>
      <sheetName val="AIR - do not cut"/>
    </sheetNames>
    <sheetDataSet>
      <sheetData sheetId="0">
        <row r="2">
          <cell r="B2" t="str">
            <v>CA#</v>
          </cell>
          <cell r="C2" t="str">
            <v>RANK</v>
          </cell>
          <cell r="D2" t="str">
            <v>FY19 Req. #</v>
          </cell>
          <cell r="E2" t="str">
            <v>PREP Sign Date</v>
          </cell>
          <cell r="F2" t="str">
            <v>AVS S/O</v>
          </cell>
          <cell r="G2" t="str">
            <v>DELPHI 1</v>
          </cell>
          <cell r="H2" t="str">
            <v>TCRG</v>
          </cell>
          <cell r="I2" t="str">
            <v>BLI</v>
          </cell>
          <cell r="J2" t="str">
            <v xml:space="preserve">FY16  Requirement </v>
          </cell>
          <cell r="K2" t="str">
            <v>Budget Change (+/-)</v>
          </cell>
          <cell r="L2" t="str">
            <v>Adjusted Allocation</v>
          </cell>
          <cell r="M2" t="str">
            <v>Revised Cumulative Budget</v>
          </cell>
          <cell r="N2" t="str">
            <v>Budget Change (+/-)</v>
          </cell>
          <cell r="O2" t="str">
            <v>Adjusted Allocation</v>
          </cell>
          <cell r="P2" t="str">
            <v>Revised Cumulative Budget</v>
          </cell>
          <cell r="Q2" t="str">
            <v>Budget Change (+/-)</v>
          </cell>
          <cell r="R2" t="str">
            <v>Adjusted Allocation</v>
          </cell>
          <cell r="S2" t="str">
            <v>Revised Cumulative Budget</v>
          </cell>
          <cell r="T2" t="str">
            <v>Budget Change (+/-)</v>
          </cell>
          <cell r="U2" t="str">
            <v>Adjusted Allocation</v>
          </cell>
          <cell r="V2" t="str">
            <v>Revised Cumulative Budget</v>
          </cell>
          <cell r="W2" t="str">
            <v>FY2019 
L</v>
          </cell>
          <cell r="X2" t="str">
            <v>FY2019 
M</v>
          </cell>
          <cell r="Y2" t="str">
            <v>FY2019 
H</v>
          </cell>
          <cell r="Z2" t="str">
            <v>2016 Phase 2 Budget</v>
          </cell>
          <cell r="AA2" t="str">
            <v>Cumulative Budget</v>
          </cell>
          <cell r="AB2" t="str">
            <v>Notes</v>
          </cell>
        </row>
        <row r="3">
          <cell r="B3" t="str">
            <v>A11C.SIC.7</v>
          </cell>
          <cell r="C3">
            <v>0</v>
          </cell>
          <cell r="D3" t="str">
            <v>SIC-19</v>
          </cell>
          <cell r="E3">
            <v>0</v>
          </cell>
          <cell r="F3" t="str">
            <v>AIR</v>
          </cell>
          <cell r="G3" t="str">
            <v>-</v>
          </cell>
          <cell r="H3" t="str">
            <v>SIC</v>
          </cell>
          <cell r="I3" t="str">
            <v>A11C</v>
          </cell>
          <cell r="J3" t="str">
            <v>Composite Materials Handbook 17 (CMH-17, formerly MIL-HDBK-17)</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t="str">
            <v>-</v>
          </cell>
        </row>
        <row r="4">
          <cell r="B4" t="str">
            <v>A11E.SIM.4</v>
          </cell>
          <cell r="C4">
            <v>0</v>
          </cell>
          <cell r="D4" t="str">
            <v>SIM-19</v>
          </cell>
          <cell r="E4">
            <v>0</v>
          </cell>
          <cell r="F4" t="str">
            <v>AIR</v>
          </cell>
          <cell r="G4" t="str">
            <v>-</v>
          </cell>
          <cell r="H4" t="str">
            <v>SIM</v>
          </cell>
          <cell r="I4" t="str">
            <v>A11E</v>
          </cell>
          <cell r="J4" t="str">
            <v>MMPDS Support and Design Values for Emerging Materials</v>
          </cell>
          <cell r="K4">
            <v>0</v>
          </cell>
          <cell r="L4">
            <v>130</v>
          </cell>
          <cell r="M4">
            <v>130</v>
          </cell>
          <cell r="N4">
            <v>0</v>
          </cell>
          <cell r="O4">
            <v>130</v>
          </cell>
          <cell r="P4">
            <v>130</v>
          </cell>
          <cell r="Q4">
            <v>0</v>
          </cell>
          <cell r="R4">
            <v>130</v>
          </cell>
          <cell r="S4">
            <v>130</v>
          </cell>
          <cell r="T4">
            <v>0</v>
          </cell>
          <cell r="U4">
            <v>130</v>
          </cell>
          <cell r="V4">
            <v>130</v>
          </cell>
          <cell r="W4">
            <v>97.5</v>
          </cell>
          <cell r="X4">
            <v>130</v>
          </cell>
          <cell r="Y4">
            <v>162.5</v>
          </cell>
          <cell r="Z4">
            <v>130</v>
          </cell>
          <cell r="AA4">
            <v>130</v>
          </cell>
          <cell r="AB4" t="str">
            <v>Phase 2 - as per RED Group; requirement programmed at requested amount</v>
          </cell>
        </row>
        <row r="5">
          <cell r="B5" t="str">
            <v>A11J.RS.1</v>
          </cell>
          <cell r="C5">
            <v>1</v>
          </cell>
          <cell r="D5" t="str">
            <v>RS-19-01</v>
          </cell>
          <cell r="E5">
            <v>0</v>
          </cell>
          <cell r="F5" t="str">
            <v>AIR</v>
          </cell>
          <cell r="G5" t="str">
            <v>-</v>
          </cell>
          <cell r="H5" t="str">
            <v>RS</v>
          </cell>
          <cell r="I5" t="str">
            <v>A11J</v>
          </cell>
          <cell r="J5" t="str">
            <v>Occupant Protection for Legacy Rotorcraft</v>
          </cell>
          <cell r="K5">
            <v>0</v>
          </cell>
          <cell r="L5">
            <v>300</v>
          </cell>
          <cell r="M5">
            <v>430</v>
          </cell>
          <cell r="N5">
            <v>0</v>
          </cell>
          <cell r="O5">
            <v>300</v>
          </cell>
          <cell r="P5">
            <v>430</v>
          </cell>
          <cell r="Q5">
            <v>0</v>
          </cell>
          <cell r="R5">
            <v>300</v>
          </cell>
          <cell r="S5">
            <v>430</v>
          </cell>
          <cell r="T5">
            <v>0</v>
          </cell>
          <cell r="U5">
            <v>300</v>
          </cell>
          <cell r="V5">
            <v>430</v>
          </cell>
          <cell r="W5">
            <v>225</v>
          </cell>
          <cell r="X5">
            <v>300</v>
          </cell>
          <cell r="Y5">
            <v>375</v>
          </cell>
          <cell r="Z5">
            <v>300</v>
          </cell>
          <cell r="AA5">
            <v>430</v>
          </cell>
          <cell r="AB5" t="str">
            <v>Phase 2 - as per RED Group; requirement programmed at requested amount - reconcile of difference in last year of funding - Cost Estimate v Req.</v>
          </cell>
        </row>
        <row r="6">
          <cell r="B6" t="str">
            <v>A11G.HF.4</v>
          </cell>
          <cell r="C6">
            <v>2</v>
          </cell>
          <cell r="D6" t="str">
            <v>HF-19-01</v>
          </cell>
          <cell r="E6">
            <v>0</v>
          </cell>
          <cell r="F6" t="str">
            <v>AFS</v>
          </cell>
          <cell r="G6" t="str">
            <v>-</v>
          </cell>
          <cell r="H6" t="str">
            <v>HF</v>
          </cell>
          <cell r="I6" t="str">
            <v>A11G</v>
          </cell>
          <cell r="J6" t="str">
            <v>Advanced Vision Systems (EFVS, EVS, SVS, CVS), Head-Up Displays (HUD), and Head Mounted Displays (HMD): Operational Standards &amp; Approval Criteria</v>
          </cell>
          <cell r="K6">
            <v>0</v>
          </cell>
          <cell r="L6">
            <v>1556.25</v>
          </cell>
          <cell r="M6">
            <v>1986.25</v>
          </cell>
          <cell r="N6">
            <v>0</v>
          </cell>
          <cell r="O6">
            <v>1556.25</v>
          </cell>
          <cell r="P6">
            <v>1986.25</v>
          </cell>
          <cell r="Q6">
            <v>0</v>
          </cell>
          <cell r="R6">
            <v>1556.25</v>
          </cell>
          <cell r="S6">
            <v>1986.25</v>
          </cell>
          <cell r="T6">
            <v>0</v>
          </cell>
          <cell r="U6">
            <v>1556.25</v>
          </cell>
          <cell r="V6">
            <v>1986.25</v>
          </cell>
          <cell r="W6">
            <v>1556.25</v>
          </cell>
          <cell r="X6">
            <v>2075</v>
          </cell>
          <cell r="Y6">
            <v>2593.75</v>
          </cell>
          <cell r="Z6">
            <v>1556.25</v>
          </cell>
          <cell r="AA6">
            <v>1986.25</v>
          </cell>
          <cell r="AB6" t="str">
            <v xml:space="preserve">Phase 2 - as per RED Group; Requirement is programmed at 75% of requested amount. Impacts/Justifications on deliverables not clear. </v>
          </cell>
        </row>
        <row r="7">
          <cell r="B7" t="str">
            <v>A11D.SDS.1</v>
          </cell>
          <cell r="C7">
            <v>3</v>
          </cell>
          <cell r="D7" t="str">
            <v>SDS-19-01</v>
          </cell>
          <cell r="E7">
            <v>0</v>
          </cell>
          <cell r="F7" t="str">
            <v>AIR</v>
          </cell>
          <cell r="G7" t="str">
            <v>-</v>
          </cell>
          <cell r="H7" t="str">
            <v>SDS</v>
          </cell>
          <cell r="I7" t="str">
            <v>A11D</v>
          </cell>
          <cell r="J7" t="str">
            <v>Onboard Network Security and Integrity (Aircraft Systems Information Security Protection)</v>
          </cell>
          <cell r="K7">
            <v>0</v>
          </cell>
          <cell r="L7">
            <v>2100</v>
          </cell>
          <cell r="M7">
            <v>4086.25</v>
          </cell>
          <cell r="N7">
            <v>0</v>
          </cell>
          <cell r="O7">
            <v>2100</v>
          </cell>
          <cell r="P7">
            <v>4086.25</v>
          </cell>
          <cell r="Q7">
            <v>0</v>
          </cell>
          <cell r="R7">
            <v>2100</v>
          </cell>
          <cell r="S7">
            <v>4086.25</v>
          </cell>
          <cell r="T7">
            <v>0</v>
          </cell>
          <cell r="U7">
            <v>2100</v>
          </cell>
          <cell r="V7">
            <v>4086.25</v>
          </cell>
          <cell r="W7">
            <v>1950</v>
          </cell>
          <cell r="X7">
            <v>2600</v>
          </cell>
          <cell r="Y7">
            <v>3250</v>
          </cell>
          <cell r="Z7">
            <v>2100</v>
          </cell>
          <cell r="AA7">
            <v>4086.25</v>
          </cell>
          <cell r="AB7" t="str">
            <v>Phase 2 - as per RED Group; requirement is programmed $500K less than requested amount. This is a Reduction of Task 3 , insufficient justification noted.</v>
          </cell>
        </row>
        <row r="8">
          <cell r="B8" t="str">
            <v>A11G.HF.8</v>
          </cell>
          <cell r="C8">
            <v>4</v>
          </cell>
          <cell r="D8" t="str">
            <v>HF-19-02</v>
          </cell>
          <cell r="E8">
            <v>0</v>
          </cell>
          <cell r="F8" t="str">
            <v>AFS</v>
          </cell>
          <cell r="G8" t="str">
            <v>-</v>
          </cell>
          <cell r="H8" t="str">
            <v>HF</v>
          </cell>
          <cell r="I8" t="str">
            <v>A11G</v>
          </cell>
          <cell r="J8" t="str">
            <v>Fatigue Mitigation in Flight Operations</v>
          </cell>
          <cell r="K8">
            <v>0</v>
          </cell>
          <cell r="L8">
            <v>250</v>
          </cell>
          <cell r="M8">
            <v>4336.25</v>
          </cell>
          <cell r="N8">
            <v>0</v>
          </cell>
          <cell r="O8">
            <v>250</v>
          </cell>
          <cell r="P8">
            <v>4336.25</v>
          </cell>
          <cell r="Q8">
            <v>0</v>
          </cell>
          <cell r="R8">
            <v>250</v>
          </cell>
          <cell r="S8">
            <v>4336.25</v>
          </cell>
          <cell r="T8">
            <v>0</v>
          </cell>
          <cell r="U8">
            <v>250</v>
          </cell>
          <cell r="V8">
            <v>4336.25</v>
          </cell>
          <cell r="W8">
            <v>187.5</v>
          </cell>
          <cell r="X8">
            <v>250</v>
          </cell>
          <cell r="Y8">
            <v>312.5</v>
          </cell>
          <cell r="Z8">
            <v>250</v>
          </cell>
          <cell r="AA8">
            <v>4336.25</v>
          </cell>
          <cell r="AB8" t="str">
            <v>Phase 2 - as per RED Group; requirement is programmed at requested amount</v>
          </cell>
        </row>
        <row r="9">
          <cell r="B9" t="str">
            <v>A11E.FCMS.8</v>
          </cell>
          <cell r="C9">
            <v>6</v>
          </cell>
          <cell r="D9" t="str">
            <v>FCMS-19-01</v>
          </cell>
          <cell r="E9">
            <v>0</v>
          </cell>
          <cell r="F9" t="str">
            <v>AIR</v>
          </cell>
          <cell r="G9" t="str">
            <v>-</v>
          </cell>
          <cell r="H9" t="str">
            <v>FCMS</v>
          </cell>
          <cell r="I9" t="str">
            <v>A11E</v>
          </cell>
          <cell r="J9" t="str">
            <v>Integrated Flight Path Control to Address GAJSC/FAA GA Safety Interventions</v>
          </cell>
          <cell r="K9">
            <v>0</v>
          </cell>
          <cell r="L9">
            <v>600</v>
          </cell>
          <cell r="M9">
            <v>4936.25</v>
          </cell>
          <cell r="N9">
            <v>0</v>
          </cell>
          <cell r="O9">
            <v>600</v>
          </cell>
          <cell r="P9">
            <v>4936.25</v>
          </cell>
          <cell r="Q9">
            <v>0</v>
          </cell>
          <cell r="R9">
            <v>600</v>
          </cell>
          <cell r="S9">
            <v>4936.25</v>
          </cell>
          <cell r="T9">
            <v>0</v>
          </cell>
          <cell r="U9">
            <v>600</v>
          </cell>
          <cell r="V9">
            <v>4936.25</v>
          </cell>
          <cell r="W9">
            <v>450</v>
          </cell>
          <cell r="X9">
            <v>600</v>
          </cell>
          <cell r="Y9">
            <v>750</v>
          </cell>
          <cell r="Z9">
            <v>600</v>
          </cell>
          <cell r="AA9">
            <v>4936.25</v>
          </cell>
          <cell r="AB9" t="str">
            <v>Phase 2 - as per RED Group; requirement is programmed at requested amount</v>
          </cell>
        </row>
        <row r="10">
          <cell r="B10" t="str">
            <v>A11D.AI.1</v>
          </cell>
          <cell r="C10">
            <v>8</v>
          </cell>
          <cell r="D10" t="str">
            <v>AI-19-01</v>
          </cell>
          <cell r="E10">
            <v>0</v>
          </cell>
          <cell r="F10" t="str">
            <v>AIR</v>
          </cell>
          <cell r="G10" t="str">
            <v>-</v>
          </cell>
          <cell r="H10" t="str">
            <v>AI</v>
          </cell>
          <cell r="I10" t="str">
            <v>A11D</v>
          </cell>
          <cell r="J10" t="str">
            <v>Research on Ice Crystal Icing Conditions to Support Means of Compliance</v>
          </cell>
          <cell r="K10">
            <v>0</v>
          </cell>
          <cell r="L10">
            <v>970</v>
          </cell>
          <cell r="M10">
            <v>5906.25</v>
          </cell>
          <cell r="N10">
            <v>0</v>
          </cell>
          <cell r="O10">
            <v>970</v>
          </cell>
          <cell r="P10">
            <v>5906.25</v>
          </cell>
          <cell r="Q10">
            <v>0</v>
          </cell>
          <cell r="R10">
            <v>970</v>
          </cell>
          <cell r="S10">
            <v>5906.25</v>
          </cell>
          <cell r="T10">
            <v>0</v>
          </cell>
          <cell r="U10">
            <v>970</v>
          </cell>
          <cell r="V10">
            <v>5906.25</v>
          </cell>
          <cell r="W10">
            <v>727.5</v>
          </cell>
          <cell r="X10">
            <v>970</v>
          </cell>
          <cell r="Y10">
            <v>1212.5</v>
          </cell>
          <cell r="Z10">
            <v>970</v>
          </cell>
          <cell r="AA10">
            <v>5906.25</v>
          </cell>
          <cell r="AB10" t="str">
            <v>Phase 2 - as per RED Group; requirement is programmed at requested amount</v>
          </cell>
        </row>
        <row r="11">
          <cell r="B11" t="str">
            <v>A11L.UAS.30</v>
          </cell>
          <cell r="C11">
            <v>10</v>
          </cell>
          <cell r="D11" t="str">
            <v>UAS-19-02</v>
          </cell>
          <cell r="E11">
            <v>0</v>
          </cell>
          <cell r="F11" t="str">
            <v>AIR</v>
          </cell>
          <cell r="G11" t="str">
            <v>-</v>
          </cell>
          <cell r="H11" t="str">
            <v>UAS</v>
          </cell>
          <cell r="I11" t="str">
            <v>A11L</v>
          </cell>
          <cell r="J11" t="str">
            <v>UAS Human Factors Control Station Design Standards</v>
          </cell>
          <cell r="K11">
            <v>0</v>
          </cell>
          <cell r="L11">
            <v>350.40000000000003</v>
          </cell>
          <cell r="M11">
            <v>6256.65</v>
          </cell>
          <cell r="N11">
            <v>0</v>
          </cell>
          <cell r="O11">
            <v>350.40000000000003</v>
          </cell>
          <cell r="P11">
            <v>6256.65</v>
          </cell>
          <cell r="Q11">
            <v>0</v>
          </cell>
          <cell r="R11">
            <v>350.40000000000003</v>
          </cell>
          <cell r="S11">
            <v>6256.65</v>
          </cell>
          <cell r="T11">
            <v>0</v>
          </cell>
          <cell r="U11">
            <v>350.40000000000003</v>
          </cell>
          <cell r="V11">
            <v>6256.65</v>
          </cell>
          <cell r="W11">
            <v>328.5</v>
          </cell>
          <cell r="X11">
            <v>438</v>
          </cell>
          <cell r="Y11">
            <v>547.5</v>
          </cell>
          <cell r="Z11">
            <v>350.40000000000003</v>
          </cell>
          <cell r="AA11">
            <v>6256.65</v>
          </cell>
          <cell r="AB11" t="str">
            <v>Phase 2 - as per RED Group; Requirement programmed at 80% of requested amount. This is to keep a consistent 5% divisional assessment throughout the AVS Portfolio for consistency</v>
          </cell>
        </row>
        <row r="12">
          <cell r="B12" t="str">
            <v>A11D.AI.5</v>
          </cell>
          <cell r="C12">
            <v>11</v>
          </cell>
          <cell r="D12" t="str">
            <v>AI-19-02</v>
          </cell>
          <cell r="E12">
            <v>0</v>
          </cell>
          <cell r="F12" t="str">
            <v>AIR</v>
          </cell>
          <cell r="G12" t="str">
            <v>-</v>
          </cell>
          <cell r="H12" t="str">
            <v>AI</v>
          </cell>
          <cell r="I12" t="str">
            <v>A11D</v>
          </cell>
          <cell r="J12" t="str">
            <v>SLD engineering tools development and validation</v>
          </cell>
          <cell r="K12">
            <v>0</v>
          </cell>
          <cell r="L12">
            <v>1625</v>
          </cell>
          <cell r="M12">
            <v>7881.65</v>
          </cell>
          <cell r="N12">
            <v>0</v>
          </cell>
          <cell r="O12">
            <v>1625</v>
          </cell>
          <cell r="P12">
            <v>7881.65</v>
          </cell>
          <cell r="Q12">
            <v>0</v>
          </cell>
          <cell r="R12">
            <v>1625</v>
          </cell>
          <cell r="S12">
            <v>7881.65</v>
          </cell>
          <cell r="T12">
            <v>0</v>
          </cell>
          <cell r="U12">
            <v>1625</v>
          </cell>
          <cell r="V12">
            <v>7881.65</v>
          </cell>
          <cell r="W12">
            <v>1218.75</v>
          </cell>
          <cell r="X12">
            <v>1625</v>
          </cell>
          <cell r="Y12">
            <v>2031.25</v>
          </cell>
          <cell r="Z12">
            <v>1625</v>
          </cell>
          <cell r="AA12">
            <v>7881.65</v>
          </cell>
          <cell r="AB12" t="str">
            <v>Phase 2 - as per RED Group; requirement is programmed at requested level. Impact does not address regulation development and expect clarification</v>
          </cell>
        </row>
        <row r="13">
          <cell r="B13" t="str">
            <v>A11J.AM.3</v>
          </cell>
          <cell r="C13">
            <v>12</v>
          </cell>
          <cell r="D13" t="str">
            <v>AM-19-01</v>
          </cell>
          <cell r="E13">
            <v>0</v>
          </cell>
          <cell r="F13" t="str">
            <v>AAM</v>
          </cell>
          <cell r="G13" t="str">
            <v>-</v>
          </cell>
          <cell r="H13" t="str">
            <v>AM</v>
          </cell>
          <cell r="I13" t="str">
            <v>A11J</v>
          </cell>
          <cell r="J13" t="str">
            <v xml:space="preserve"> CAMI Human Protection &amp; Survival</v>
          </cell>
          <cell r="K13">
            <v>0</v>
          </cell>
          <cell r="L13">
            <v>332.02499999999998</v>
          </cell>
          <cell r="M13">
            <v>8213.6749999999993</v>
          </cell>
          <cell r="N13">
            <v>0</v>
          </cell>
          <cell r="O13">
            <v>332.02499999999998</v>
          </cell>
          <cell r="P13">
            <v>8213.6749999999993</v>
          </cell>
          <cell r="Q13">
            <v>0</v>
          </cell>
          <cell r="R13">
            <v>332.02499999999998</v>
          </cell>
          <cell r="S13">
            <v>8213.6749999999993</v>
          </cell>
          <cell r="T13">
            <v>0</v>
          </cell>
          <cell r="U13">
            <v>332.02499999999998</v>
          </cell>
          <cell r="V13">
            <v>8213.6749999999993</v>
          </cell>
          <cell r="W13">
            <v>249.01874999999998</v>
          </cell>
          <cell r="X13">
            <v>332.02499999999998</v>
          </cell>
          <cell r="Y13">
            <v>415.03125</v>
          </cell>
          <cell r="Z13">
            <v>332.02499999999998</v>
          </cell>
          <cell r="AA13">
            <v>8213.6749999999993</v>
          </cell>
          <cell r="AB13" t="str">
            <v>Phase 2 - as per RED Group; requirement is programmed at requested amount</v>
          </cell>
        </row>
        <row r="14">
          <cell r="B14" t="str">
            <v>A11E.FCMS.13</v>
          </cell>
          <cell r="C14">
            <v>13</v>
          </cell>
          <cell r="D14" t="str">
            <v>FCMS-19-02</v>
          </cell>
          <cell r="E14">
            <v>0</v>
          </cell>
          <cell r="F14" t="str">
            <v>AIR</v>
          </cell>
          <cell r="G14" t="str">
            <v>-</v>
          </cell>
          <cell r="H14" t="str">
            <v>FCMS</v>
          </cell>
          <cell r="I14" t="str">
            <v>A11E</v>
          </cell>
          <cell r="J14" t="str">
            <v>Transfer of UAS Technology for Enhancement of GA Safety</v>
          </cell>
          <cell r="K14">
            <v>0</v>
          </cell>
          <cell r="L14">
            <v>650</v>
          </cell>
          <cell r="M14">
            <v>8863.6749999999993</v>
          </cell>
          <cell r="N14">
            <v>0</v>
          </cell>
          <cell r="O14">
            <v>650</v>
          </cell>
          <cell r="P14">
            <v>8863.6749999999993</v>
          </cell>
          <cell r="Q14">
            <v>0</v>
          </cell>
          <cell r="R14">
            <v>650</v>
          </cell>
          <cell r="S14">
            <v>8863.6749999999993</v>
          </cell>
          <cell r="T14">
            <v>0</v>
          </cell>
          <cell r="U14">
            <v>650</v>
          </cell>
          <cell r="V14">
            <v>8863.6749999999993</v>
          </cell>
          <cell r="W14">
            <v>487.5</v>
          </cell>
          <cell r="X14">
            <v>650</v>
          </cell>
          <cell r="Y14">
            <v>812.5</v>
          </cell>
          <cell r="Z14">
            <v>650</v>
          </cell>
          <cell r="AA14">
            <v>8863.6749999999993</v>
          </cell>
          <cell r="AB14" t="str">
            <v>Phase 2 - as per RED Group; requirement is programmed at requested amount</v>
          </cell>
        </row>
        <row r="15">
          <cell r="B15" t="str">
            <v>A11C.SIC.1</v>
          </cell>
          <cell r="C15">
            <v>14</v>
          </cell>
          <cell r="D15" t="str">
            <v>SIC-19-01</v>
          </cell>
          <cell r="E15">
            <v>0</v>
          </cell>
          <cell r="F15" t="str">
            <v>AIR</v>
          </cell>
          <cell r="G15" t="str">
            <v>-</v>
          </cell>
          <cell r="H15" t="str">
            <v>SIC</v>
          </cell>
          <cell r="I15" t="str">
            <v>A11C</v>
          </cell>
          <cell r="J15" t="str">
            <v>Damage Tolerance of Composite Structures</v>
          </cell>
          <cell r="K15">
            <v>0</v>
          </cell>
          <cell r="L15">
            <v>700</v>
          </cell>
          <cell r="M15">
            <v>9563.6749999999993</v>
          </cell>
          <cell r="N15">
            <v>0</v>
          </cell>
          <cell r="O15">
            <v>700</v>
          </cell>
          <cell r="P15">
            <v>9563.6749999999993</v>
          </cell>
          <cell r="Q15">
            <v>0</v>
          </cell>
          <cell r="R15">
            <v>700</v>
          </cell>
          <cell r="S15">
            <v>9563.6749999999993</v>
          </cell>
          <cell r="T15">
            <v>0</v>
          </cell>
          <cell r="U15">
            <v>700</v>
          </cell>
          <cell r="V15">
            <v>9563.6749999999993</v>
          </cell>
          <cell r="W15">
            <v>525</v>
          </cell>
          <cell r="X15">
            <v>700</v>
          </cell>
          <cell r="Y15">
            <v>875</v>
          </cell>
          <cell r="Z15">
            <v>700</v>
          </cell>
          <cell r="AA15">
            <v>9563.6749999999993</v>
          </cell>
          <cell r="AB15" t="str">
            <v>Phase 2 - as per RED Group; requirement is programmed at requested amount, however - RED Group requests details of justification of costs of Out Years.</v>
          </cell>
        </row>
        <row r="16">
          <cell r="B16" t="str">
            <v>A11L.UAS.47</v>
          </cell>
          <cell r="C16">
            <v>15</v>
          </cell>
          <cell r="D16" t="str">
            <v>UAS-19-03</v>
          </cell>
          <cell r="E16">
            <v>0</v>
          </cell>
          <cell r="F16" t="str">
            <v>AIR</v>
          </cell>
          <cell r="G16" t="str">
            <v>-</v>
          </cell>
          <cell r="H16" t="str">
            <v>UAS</v>
          </cell>
          <cell r="I16" t="str">
            <v>A11L</v>
          </cell>
          <cell r="J16" t="str">
            <v>Minimum Detect and Avoid (DAA) Display and Flight Path Information</v>
          </cell>
          <cell r="K16">
            <v>0</v>
          </cell>
          <cell r="L16">
            <v>464</v>
          </cell>
          <cell r="M16">
            <v>10027.674999999999</v>
          </cell>
          <cell r="N16">
            <v>0</v>
          </cell>
          <cell r="O16">
            <v>464</v>
          </cell>
          <cell r="P16">
            <v>10027.674999999999</v>
          </cell>
          <cell r="Q16">
            <v>0</v>
          </cell>
          <cell r="R16">
            <v>464</v>
          </cell>
          <cell r="S16">
            <v>10027.674999999999</v>
          </cell>
          <cell r="T16">
            <v>0</v>
          </cell>
          <cell r="U16">
            <v>464</v>
          </cell>
          <cell r="V16">
            <v>10027.674999999999</v>
          </cell>
          <cell r="W16">
            <v>522</v>
          </cell>
          <cell r="X16">
            <v>696</v>
          </cell>
          <cell r="Y16">
            <v>870</v>
          </cell>
          <cell r="Z16">
            <v>464</v>
          </cell>
          <cell r="AA16">
            <v>10027.674999999999</v>
          </cell>
          <cell r="AB16" t="str">
            <v>Phase 2 - as per RED Group; No funding was provided for Cost Estimate Task 7 because lit. review previously accomplished. remainder of requirement is programmed at 80% of requested amount. This is to keep a consistent 5% divisional assessment throughout the AVS Portfolio for consistency</v>
          </cell>
        </row>
        <row r="17">
          <cell r="B17" t="str">
            <v>A11E.RS.5</v>
          </cell>
          <cell r="C17">
            <v>16</v>
          </cell>
          <cell r="D17" t="str">
            <v>RS-19-02</v>
          </cell>
          <cell r="E17">
            <v>0</v>
          </cell>
          <cell r="F17" t="str">
            <v>AIR</v>
          </cell>
          <cell r="G17" t="str">
            <v>-</v>
          </cell>
          <cell r="H17" t="str">
            <v>RS</v>
          </cell>
          <cell r="I17" t="str">
            <v>A11E</v>
          </cell>
          <cell r="J17" t="str">
            <v xml:space="preserve"> Wire Strike Avoidance</v>
          </cell>
          <cell r="K17">
            <v>0</v>
          </cell>
          <cell r="L17">
            <v>550</v>
          </cell>
          <cell r="M17">
            <v>10577.674999999999</v>
          </cell>
          <cell r="N17">
            <v>0</v>
          </cell>
          <cell r="O17">
            <v>550</v>
          </cell>
          <cell r="P17">
            <v>10577.674999999999</v>
          </cell>
          <cell r="Q17">
            <v>0</v>
          </cell>
          <cell r="R17">
            <v>550</v>
          </cell>
          <cell r="S17">
            <v>10577.674999999999</v>
          </cell>
          <cell r="T17">
            <v>0</v>
          </cell>
          <cell r="U17">
            <v>550</v>
          </cell>
          <cell r="V17">
            <v>10577.674999999999</v>
          </cell>
          <cell r="W17">
            <v>412.5</v>
          </cell>
          <cell r="X17">
            <v>550</v>
          </cell>
          <cell r="Y17">
            <v>687.5</v>
          </cell>
          <cell r="Z17">
            <v>550</v>
          </cell>
          <cell r="AA17">
            <v>10577.674999999999</v>
          </cell>
          <cell r="AB17" t="str">
            <v xml:space="preserve">Phase 2 - as per RED Group; requirement is programmed at  requested amount.  </v>
          </cell>
        </row>
        <row r="18">
          <cell r="B18" t="str">
            <v>A11A.FCS.1</v>
          </cell>
          <cell r="C18">
            <v>17</v>
          </cell>
          <cell r="D18" t="str">
            <v>F&amp;CS-19-01</v>
          </cell>
          <cell r="E18">
            <v>0</v>
          </cell>
          <cell r="F18" t="str">
            <v>AIR</v>
          </cell>
          <cell r="G18" t="str">
            <v>-</v>
          </cell>
          <cell r="H18" t="str">
            <v>F&amp;CS</v>
          </cell>
          <cell r="I18" t="str">
            <v>A11A</v>
          </cell>
          <cell r="J18" t="str">
            <v xml:space="preserve"> Aircraft Fire Safety</v>
          </cell>
          <cell r="K18">
            <v>0</v>
          </cell>
          <cell r="L18">
            <v>3000</v>
          </cell>
          <cell r="M18">
            <v>13577.674999999999</v>
          </cell>
          <cell r="N18">
            <v>0</v>
          </cell>
          <cell r="O18">
            <v>3000</v>
          </cell>
          <cell r="P18">
            <v>13577.674999999999</v>
          </cell>
          <cell r="Q18">
            <v>0</v>
          </cell>
          <cell r="R18">
            <v>3000</v>
          </cell>
          <cell r="S18">
            <v>13577.674999999999</v>
          </cell>
          <cell r="T18">
            <v>0</v>
          </cell>
          <cell r="U18">
            <v>3000</v>
          </cell>
          <cell r="V18">
            <v>13577.674999999999</v>
          </cell>
          <cell r="W18">
            <v>2250</v>
          </cell>
          <cell r="X18">
            <v>3000</v>
          </cell>
          <cell r="Y18">
            <v>3750</v>
          </cell>
          <cell r="Z18">
            <v>3000</v>
          </cell>
          <cell r="AA18">
            <v>13577.674999999999</v>
          </cell>
          <cell r="AB18" t="str">
            <v xml:space="preserve">Phase 2 - as per RED Group; requirement is programmed at  requested amount.  </v>
          </cell>
        </row>
        <row r="19">
          <cell r="B19" t="str">
            <v>A11D.AI.2</v>
          </cell>
          <cell r="C19">
            <v>18</v>
          </cell>
          <cell r="D19" t="str">
            <v>AI-19-03</v>
          </cell>
          <cell r="E19">
            <v>0</v>
          </cell>
          <cell r="F19" t="str">
            <v>AFS</v>
          </cell>
          <cell r="G19" t="str">
            <v>-</v>
          </cell>
          <cell r="H19" t="str">
            <v>AI</v>
          </cell>
          <cell r="I19" t="str">
            <v>A11D</v>
          </cell>
          <cell r="J19" t="str">
            <v>Safe Operations and Take-off in Aircraft Ground Icing Conditions</v>
          </cell>
          <cell r="K19">
            <v>0</v>
          </cell>
          <cell r="L19">
            <v>740</v>
          </cell>
          <cell r="M19">
            <v>14317.674999999999</v>
          </cell>
          <cell r="N19">
            <v>0</v>
          </cell>
          <cell r="O19">
            <v>740</v>
          </cell>
          <cell r="P19">
            <v>14317.674999999999</v>
          </cell>
          <cell r="Q19">
            <v>0</v>
          </cell>
          <cell r="R19">
            <v>740</v>
          </cell>
          <cell r="S19">
            <v>14317.674999999999</v>
          </cell>
          <cell r="T19">
            <v>0</v>
          </cell>
          <cell r="U19">
            <v>740</v>
          </cell>
          <cell r="V19">
            <v>14317.674999999999</v>
          </cell>
          <cell r="W19">
            <v>555</v>
          </cell>
          <cell r="X19">
            <v>740</v>
          </cell>
          <cell r="Y19">
            <v>925</v>
          </cell>
          <cell r="Z19">
            <v>740</v>
          </cell>
          <cell r="AA19">
            <v>14317.674999999999</v>
          </cell>
          <cell r="AB19" t="str">
            <v>Phase 2 - as per RED Group; requirement is programmed at requested amount.  RED Group requests a separation between annual recurring activities and "time limited" tasking</v>
          </cell>
        </row>
        <row r="20">
          <cell r="B20" t="str">
            <v>A11L.UAS.44</v>
          </cell>
          <cell r="C20">
            <v>19</v>
          </cell>
          <cell r="D20" t="str">
            <v>UAS-19-04</v>
          </cell>
          <cell r="E20">
            <v>0</v>
          </cell>
          <cell r="F20" t="str">
            <v>AFS</v>
          </cell>
          <cell r="G20" t="str">
            <v>-</v>
          </cell>
          <cell r="H20" t="str">
            <v>UAS</v>
          </cell>
          <cell r="I20" t="str">
            <v>A11L</v>
          </cell>
          <cell r="J20" t="str">
            <v>Air Carrier Operational Considerations for Unmanned Aircraft Systems</v>
          </cell>
          <cell r="K20">
            <v>0</v>
          </cell>
          <cell r="L20">
            <v>573.6</v>
          </cell>
          <cell r="M20">
            <v>14891.275</v>
          </cell>
          <cell r="N20">
            <v>0</v>
          </cell>
          <cell r="O20">
            <v>573.6</v>
          </cell>
          <cell r="P20">
            <v>14891.275</v>
          </cell>
          <cell r="Q20">
            <v>0</v>
          </cell>
          <cell r="R20">
            <v>573.6</v>
          </cell>
          <cell r="S20">
            <v>14891.275</v>
          </cell>
          <cell r="T20">
            <v>0</v>
          </cell>
          <cell r="U20">
            <v>573.6</v>
          </cell>
          <cell r="V20">
            <v>14891.275</v>
          </cell>
          <cell r="W20">
            <v>1075.5</v>
          </cell>
          <cell r="X20">
            <v>1434</v>
          </cell>
          <cell r="Y20">
            <v>1792.5</v>
          </cell>
          <cell r="Z20">
            <v>573.6</v>
          </cell>
          <cell r="AA20">
            <v>14891.275</v>
          </cell>
          <cell r="AB20" t="str">
            <v>Phase 2 - as per RED Group; previous research conducted by CAMI on air carrier operations can be leveraged. AVS RED Group funds at 50% of request. remainder of requirement is programmed at 80%. This is to keep a consistent 5% divisional assessment throughout the AVS Portfolio for consistency</v>
          </cell>
        </row>
        <row r="21">
          <cell r="B21" t="str">
            <v>A11C.SIC.12</v>
          </cell>
          <cell r="C21">
            <v>20</v>
          </cell>
          <cell r="D21" t="str">
            <v>SIC-19-02</v>
          </cell>
          <cell r="E21">
            <v>0</v>
          </cell>
          <cell r="F21" t="str">
            <v>AIR</v>
          </cell>
          <cell r="G21" t="str">
            <v>-</v>
          </cell>
          <cell r="H21" t="str">
            <v>SIC</v>
          </cell>
          <cell r="I21" t="str">
            <v>A11C</v>
          </cell>
          <cell r="J21" t="str">
            <v xml:space="preserve"> Continued Operational Safety (COS) and Certification Efficiency (CE) for Emerging Composite Technologies</v>
          </cell>
          <cell r="K21">
            <v>0</v>
          </cell>
          <cell r="L21">
            <v>1469</v>
          </cell>
          <cell r="M21">
            <v>16360.275</v>
          </cell>
          <cell r="N21">
            <v>0</v>
          </cell>
          <cell r="O21">
            <v>1469</v>
          </cell>
          <cell r="P21">
            <v>16360.275</v>
          </cell>
          <cell r="Q21">
            <v>0</v>
          </cell>
          <cell r="R21">
            <v>1469</v>
          </cell>
          <cell r="S21">
            <v>16360.275</v>
          </cell>
          <cell r="T21">
            <v>0</v>
          </cell>
          <cell r="U21">
            <v>1469</v>
          </cell>
          <cell r="V21">
            <v>16360.275</v>
          </cell>
          <cell r="W21">
            <v>1237.5</v>
          </cell>
          <cell r="X21">
            <v>1650</v>
          </cell>
          <cell r="Y21">
            <v>2062.5</v>
          </cell>
          <cell r="Z21">
            <v>1469</v>
          </cell>
          <cell r="AA21">
            <v>16360.275</v>
          </cell>
          <cell r="AB21" t="str">
            <v>Phase 2 - as per RED Group; requirement is programmed at 89% of requested amount.  RED Group requests details of justification of costs of Out Years.</v>
          </cell>
        </row>
        <row r="22">
          <cell r="B22" t="str">
            <v>A11G.HF.10</v>
          </cell>
          <cell r="C22">
            <v>21</v>
          </cell>
          <cell r="D22" t="str">
            <v>HF-19-03</v>
          </cell>
          <cell r="E22">
            <v>0</v>
          </cell>
          <cell r="F22" t="str">
            <v>AFS</v>
          </cell>
          <cell r="G22" t="str">
            <v>-</v>
          </cell>
          <cell r="H22" t="str">
            <v>HF</v>
          </cell>
          <cell r="I22" t="str">
            <v>A11G</v>
          </cell>
          <cell r="J22" t="str">
            <v>Maintenance Human Factors to Support Risk-Based Decision Making (RBDM) and Maintenance Safety Culture</v>
          </cell>
          <cell r="K22">
            <v>0</v>
          </cell>
          <cell r="L22">
            <v>900</v>
          </cell>
          <cell r="M22">
            <v>17260.275000000001</v>
          </cell>
          <cell r="N22">
            <v>0</v>
          </cell>
          <cell r="O22">
            <v>900</v>
          </cell>
          <cell r="P22">
            <v>17260.275000000001</v>
          </cell>
          <cell r="Q22">
            <v>0</v>
          </cell>
          <cell r="R22">
            <v>900</v>
          </cell>
          <cell r="S22">
            <v>17260.275000000001</v>
          </cell>
          <cell r="T22">
            <v>0</v>
          </cell>
          <cell r="U22">
            <v>900</v>
          </cell>
          <cell r="V22">
            <v>17260.275000000001</v>
          </cell>
          <cell r="W22">
            <v>900</v>
          </cell>
          <cell r="X22">
            <v>1200</v>
          </cell>
          <cell r="Y22">
            <v>1500</v>
          </cell>
          <cell r="Z22">
            <v>900</v>
          </cell>
          <cell r="AA22">
            <v>17260.275000000001</v>
          </cell>
          <cell r="AB22" t="str">
            <v xml:space="preserve">Phase 2 - as per RED Group; requirement is programmed at 75% of requested amount. Impacts/Justifications on deliverables not clear. </v>
          </cell>
        </row>
        <row r="23">
          <cell r="B23" t="str">
            <v>A11E.SIM.8</v>
          </cell>
          <cell r="C23">
            <v>22</v>
          </cell>
          <cell r="D23" t="str">
            <v>SIM-19-01</v>
          </cell>
          <cell r="E23">
            <v>0</v>
          </cell>
          <cell r="F23" t="str">
            <v>AIR</v>
          </cell>
          <cell r="G23" t="str">
            <v>-</v>
          </cell>
          <cell r="H23" t="str">
            <v>SIM</v>
          </cell>
          <cell r="I23" t="str">
            <v>A11E</v>
          </cell>
          <cell r="J23" t="str">
            <v>Metal Additive Manufacturing for Aircraft, Engine, and Propeller Applications</v>
          </cell>
          <cell r="K23">
            <v>0</v>
          </cell>
          <cell r="L23">
            <v>900</v>
          </cell>
          <cell r="M23">
            <v>18160.275000000001</v>
          </cell>
          <cell r="N23">
            <v>0</v>
          </cell>
          <cell r="O23">
            <v>900</v>
          </cell>
          <cell r="P23">
            <v>18160.275000000001</v>
          </cell>
          <cell r="Q23">
            <v>0</v>
          </cell>
          <cell r="R23">
            <v>900</v>
          </cell>
          <cell r="S23">
            <v>18160.275000000001</v>
          </cell>
          <cell r="T23">
            <v>0</v>
          </cell>
          <cell r="U23">
            <v>900</v>
          </cell>
          <cell r="V23">
            <v>18160.275000000001</v>
          </cell>
          <cell r="W23">
            <v>675</v>
          </cell>
          <cell r="X23">
            <v>900</v>
          </cell>
          <cell r="Y23">
            <v>1125</v>
          </cell>
          <cell r="Z23">
            <v>900</v>
          </cell>
          <cell r="AA23">
            <v>18160.275000000001</v>
          </cell>
          <cell r="AB23" t="str">
            <v xml:space="preserve">Phase 2 - as per RED Group; requirement is programmed at requested amount.  </v>
          </cell>
        </row>
        <row r="24">
          <cell r="B24" t="str">
            <v>A11L.UAS.31</v>
          </cell>
          <cell r="C24">
            <v>23</v>
          </cell>
          <cell r="D24" t="str">
            <v>UAS-19-05</v>
          </cell>
          <cell r="E24">
            <v>0</v>
          </cell>
          <cell r="F24" t="str">
            <v>AIR</v>
          </cell>
          <cell r="G24" t="str">
            <v>-</v>
          </cell>
          <cell r="H24" t="str">
            <v>UAS</v>
          </cell>
          <cell r="I24" t="str">
            <v>A11L</v>
          </cell>
          <cell r="J24" t="str">
            <v>High Visual Contrast for UAS</v>
          </cell>
          <cell r="K24">
            <v>0</v>
          </cell>
          <cell r="L24">
            <v>162.4</v>
          </cell>
          <cell r="M24">
            <v>18322.675000000003</v>
          </cell>
          <cell r="N24">
            <v>0</v>
          </cell>
          <cell r="O24">
            <v>162.4</v>
          </cell>
          <cell r="P24">
            <v>18322.675000000003</v>
          </cell>
          <cell r="Q24">
            <v>0</v>
          </cell>
          <cell r="R24">
            <v>162.4</v>
          </cell>
          <cell r="S24">
            <v>18322.675000000003</v>
          </cell>
          <cell r="T24">
            <v>0</v>
          </cell>
          <cell r="U24">
            <v>162.4</v>
          </cell>
          <cell r="V24">
            <v>18322.675000000003</v>
          </cell>
          <cell r="W24">
            <v>152.25</v>
          </cell>
          <cell r="X24">
            <v>203</v>
          </cell>
          <cell r="Y24">
            <v>253.75</v>
          </cell>
          <cell r="Z24">
            <v>162.4</v>
          </cell>
          <cell r="AA24">
            <v>18322.675000000003</v>
          </cell>
          <cell r="AB24" t="str">
            <v>Phase 2 - as per RED Group; requirement is programmed at 80% of requested amount. This is to keep a consistent 5% divisional assessment throughout the AVS Portfolio for consistency</v>
          </cell>
        </row>
        <row r="25">
          <cell r="B25" t="str">
            <v>A11J.RS.2</v>
          </cell>
          <cell r="C25">
            <v>24</v>
          </cell>
          <cell r="D25" t="str">
            <v>RS-19-03</v>
          </cell>
          <cell r="E25">
            <v>0</v>
          </cell>
          <cell r="F25" t="str">
            <v>AIR</v>
          </cell>
          <cell r="G25" t="str">
            <v>-</v>
          </cell>
          <cell r="H25" t="str">
            <v>RS</v>
          </cell>
          <cell r="I25" t="str">
            <v>A11J</v>
          </cell>
          <cell r="J25" t="str">
            <v>Rotorcraft Injury Mechanism Analysis – Procedure Development and Validation</v>
          </cell>
          <cell r="K25">
            <v>0</v>
          </cell>
          <cell r="L25">
            <v>30</v>
          </cell>
          <cell r="M25">
            <v>18352.675000000003</v>
          </cell>
          <cell r="N25">
            <v>0</v>
          </cell>
          <cell r="O25">
            <v>30</v>
          </cell>
          <cell r="P25">
            <v>18352.675000000003</v>
          </cell>
          <cell r="Q25">
            <v>0</v>
          </cell>
          <cell r="R25">
            <v>30</v>
          </cell>
          <cell r="S25">
            <v>18352.675000000003</v>
          </cell>
          <cell r="T25">
            <v>0</v>
          </cell>
          <cell r="U25">
            <v>30</v>
          </cell>
          <cell r="V25">
            <v>18352.675000000003</v>
          </cell>
          <cell r="W25">
            <v>22.5</v>
          </cell>
          <cell r="X25">
            <v>30</v>
          </cell>
          <cell r="Y25">
            <v>37.5</v>
          </cell>
          <cell r="Z25">
            <v>30</v>
          </cell>
          <cell r="AA25">
            <v>18352.675000000003</v>
          </cell>
          <cell r="AB25" t="str">
            <v xml:space="preserve">Phase 2 - as per RED Group; requirement is programmed at requested amount.  </v>
          </cell>
        </row>
        <row r="26">
          <cell r="B26" t="str">
            <v>A11J.AM.1</v>
          </cell>
          <cell r="C26">
            <v>25</v>
          </cell>
          <cell r="D26" t="str">
            <v>AM-19-02</v>
          </cell>
          <cell r="E26">
            <v>0</v>
          </cell>
          <cell r="F26" t="str">
            <v>AAM</v>
          </cell>
          <cell r="G26" t="str">
            <v>-</v>
          </cell>
          <cell r="H26" t="str">
            <v>AM</v>
          </cell>
          <cell r="I26" t="str">
            <v>A11J</v>
          </cell>
          <cell r="J26" t="str">
            <v>Aerospace Medical Systems Analysis</v>
          </cell>
          <cell r="K26">
            <v>0</v>
          </cell>
          <cell r="L26">
            <v>654.68299999999999</v>
          </cell>
          <cell r="M26">
            <v>19007.358000000004</v>
          </cell>
          <cell r="N26">
            <v>0</v>
          </cell>
          <cell r="O26">
            <v>654.68299999999999</v>
          </cell>
          <cell r="P26">
            <v>19007.358000000004</v>
          </cell>
          <cell r="Q26">
            <v>0</v>
          </cell>
          <cell r="R26">
            <v>654.68299999999999</v>
          </cell>
          <cell r="S26">
            <v>19007.358000000004</v>
          </cell>
          <cell r="T26">
            <v>0</v>
          </cell>
          <cell r="U26">
            <v>654.68299999999999</v>
          </cell>
          <cell r="V26">
            <v>19007.358000000004</v>
          </cell>
          <cell r="W26">
            <v>491.01224999999999</v>
          </cell>
          <cell r="X26">
            <v>654.68299999999999</v>
          </cell>
          <cell r="Y26">
            <v>818.35374999999999</v>
          </cell>
          <cell r="Z26">
            <v>654.68299999999999</v>
          </cell>
          <cell r="AA26">
            <v>19007.358000000004</v>
          </cell>
          <cell r="AB26" t="str">
            <v xml:space="preserve">Phase 2 - as per RED Group; requirement is programmed at requested amount.  </v>
          </cell>
        </row>
        <row r="27">
          <cell r="B27" t="str">
            <v>A11C.SIC.2</v>
          </cell>
          <cell r="C27">
            <v>26</v>
          </cell>
          <cell r="D27" t="str">
            <v>SIC-19-03</v>
          </cell>
          <cell r="E27">
            <v>0</v>
          </cell>
          <cell r="F27" t="str">
            <v>AIR</v>
          </cell>
          <cell r="G27" t="str">
            <v>-</v>
          </cell>
          <cell r="H27" t="str">
            <v>SIC</v>
          </cell>
          <cell r="I27" t="str">
            <v>A11C</v>
          </cell>
          <cell r="J27" t="str">
            <v>Composite Maintenance Practices</v>
          </cell>
          <cell r="K27">
            <v>0</v>
          </cell>
          <cell r="L27">
            <v>360</v>
          </cell>
          <cell r="M27">
            <v>19367.358000000004</v>
          </cell>
          <cell r="N27">
            <v>0</v>
          </cell>
          <cell r="O27">
            <v>360</v>
          </cell>
          <cell r="P27">
            <v>19367.358000000004</v>
          </cell>
          <cell r="Q27">
            <v>0</v>
          </cell>
          <cell r="R27">
            <v>360</v>
          </cell>
          <cell r="S27">
            <v>19367.358000000004</v>
          </cell>
          <cell r="T27">
            <v>0</v>
          </cell>
          <cell r="U27">
            <v>360</v>
          </cell>
          <cell r="V27">
            <v>19367.358000000004</v>
          </cell>
          <cell r="W27">
            <v>300</v>
          </cell>
          <cell r="X27">
            <v>400</v>
          </cell>
          <cell r="Y27">
            <v>500</v>
          </cell>
          <cell r="Z27">
            <v>360</v>
          </cell>
          <cell r="AA27">
            <v>19367.358000000004</v>
          </cell>
          <cell r="AB27" t="str">
            <v>Phase 2 - as per RED Group; requirement is programmed at 90% of requested amount.  RED Group comments of FY18  have not yet been addressed and inconsistency between  requirement submission and Cost Estimate for Phase 3</v>
          </cell>
        </row>
        <row r="28">
          <cell r="B28" t="str">
            <v>A11H.SSM.13</v>
          </cell>
          <cell r="C28">
            <v>27</v>
          </cell>
          <cell r="D28" t="str">
            <v>SSM-19-01</v>
          </cell>
          <cell r="E28">
            <v>0</v>
          </cell>
          <cell r="F28" t="str">
            <v>AOV</v>
          </cell>
          <cell r="G28" t="str">
            <v>-</v>
          </cell>
          <cell r="H28" t="str">
            <v>SSM</v>
          </cell>
          <cell r="I28" t="str">
            <v>A11H</v>
          </cell>
          <cell r="J28" t="str">
            <v>Integrated Domain Safety Risk Evaluation Tool (ID-SRET)</v>
          </cell>
          <cell r="K28">
            <v>0</v>
          </cell>
          <cell r="L28">
            <v>940</v>
          </cell>
          <cell r="M28">
            <v>20307.358000000004</v>
          </cell>
          <cell r="N28">
            <v>0</v>
          </cell>
          <cell r="O28">
            <v>940</v>
          </cell>
          <cell r="P28">
            <v>20307.358000000004</v>
          </cell>
          <cell r="Q28">
            <v>0</v>
          </cell>
          <cell r="R28">
            <v>940</v>
          </cell>
          <cell r="S28">
            <v>20307.358000000004</v>
          </cell>
          <cell r="T28">
            <v>0</v>
          </cell>
          <cell r="U28">
            <v>940</v>
          </cell>
          <cell r="V28">
            <v>20307.358000000004</v>
          </cell>
          <cell r="W28">
            <v>705</v>
          </cell>
          <cell r="X28">
            <v>940</v>
          </cell>
          <cell r="Y28">
            <v>1175</v>
          </cell>
          <cell r="Z28">
            <v>940</v>
          </cell>
          <cell r="AA28">
            <v>20307.358000000004</v>
          </cell>
          <cell r="AB28" t="str">
            <v xml:space="preserve">Phase 2 - as per RED Group; requirement is programmed at requested amount.  </v>
          </cell>
        </row>
        <row r="29">
          <cell r="B29" t="str">
            <v>A11E.SIM.3</v>
          </cell>
          <cell r="C29">
            <v>28</v>
          </cell>
          <cell r="D29" t="str">
            <v>SIM-19-02</v>
          </cell>
          <cell r="E29">
            <v>0</v>
          </cell>
          <cell r="F29" t="str">
            <v>AIR</v>
          </cell>
          <cell r="G29" t="str">
            <v>-</v>
          </cell>
          <cell r="H29" t="str">
            <v>SIM</v>
          </cell>
          <cell r="I29" t="str">
            <v>A11E</v>
          </cell>
          <cell r="J29" t="str">
            <v>Emerging Technology – Active Flutter Suppression</v>
          </cell>
          <cell r="K29">
            <v>0</v>
          </cell>
          <cell r="L29">
            <v>200</v>
          </cell>
          <cell r="M29">
            <v>20507.358000000004</v>
          </cell>
          <cell r="N29">
            <v>0</v>
          </cell>
          <cell r="O29">
            <v>200</v>
          </cell>
          <cell r="P29">
            <v>20507.358000000004</v>
          </cell>
          <cell r="Q29">
            <v>0</v>
          </cell>
          <cell r="R29">
            <v>200</v>
          </cell>
          <cell r="S29">
            <v>20507.358000000004</v>
          </cell>
          <cell r="T29">
            <v>0</v>
          </cell>
          <cell r="U29">
            <v>200</v>
          </cell>
          <cell r="V29">
            <v>20507.358000000004</v>
          </cell>
          <cell r="W29">
            <v>150</v>
          </cell>
          <cell r="X29">
            <v>200</v>
          </cell>
          <cell r="Y29">
            <v>250</v>
          </cell>
          <cell r="Z29">
            <v>200</v>
          </cell>
          <cell r="AA29">
            <v>20507.358000000004</v>
          </cell>
          <cell r="AB29" t="str">
            <v xml:space="preserve">Phase 2 - as per RED Group; requirement is programmed at requested amount.  </v>
          </cell>
        </row>
        <row r="30">
          <cell r="B30" t="str">
            <v>A11E.MI.8</v>
          </cell>
          <cell r="C30">
            <v>29</v>
          </cell>
          <cell r="D30" t="str">
            <v>M&amp;I-19-01</v>
          </cell>
          <cell r="E30">
            <v>0</v>
          </cell>
          <cell r="F30" t="str">
            <v>AIR</v>
          </cell>
          <cell r="G30" t="str">
            <v>-</v>
          </cell>
          <cell r="H30" t="str">
            <v>M&amp;I</v>
          </cell>
          <cell r="I30" t="str">
            <v>A11E</v>
          </cell>
          <cell r="J30" t="str">
            <v>Continued Airworthiness of Composite Aircraft</v>
          </cell>
          <cell r="K30">
            <v>0</v>
          </cell>
          <cell r="L30">
            <v>450</v>
          </cell>
          <cell r="M30">
            <v>20957.358000000004</v>
          </cell>
          <cell r="N30">
            <v>0</v>
          </cell>
          <cell r="O30">
            <v>450</v>
          </cell>
          <cell r="P30">
            <v>20957.358000000004</v>
          </cell>
          <cell r="Q30">
            <v>0</v>
          </cell>
          <cell r="R30">
            <v>450</v>
          </cell>
          <cell r="S30">
            <v>20957.358000000004</v>
          </cell>
          <cell r="T30">
            <v>0</v>
          </cell>
          <cell r="U30">
            <v>450</v>
          </cell>
          <cell r="V30">
            <v>20957.358000000004</v>
          </cell>
          <cell r="W30">
            <v>337.5</v>
          </cell>
          <cell r="X30">
            <v>450</v>
          </cell>
          <cell r="Y30">
            <v>562.5</v>
          </cell>
          <cell r="Z30">
            <v>450</v>
          </cell>
          <cell r="AA30">
            <v>20957.358000000004</v>
          </cell>
          <cell r="AB30" t="str">
            <v xml:space="preserve">Phase 2 - as per RED Group; requirement is programmed at requested amount.  Impacts/Justifications on deliverables not clear. </v>
          </cell>
        </row>
        <row r="31">
          <cell r="B31" t="str">
            <v>A11L.UAS.43</v>
          </cell>
          <cell r="C31">
            <v>30</v>
          </cell>
          <cell r="D31" t="str">
            <v>UAS-19-06</v>
          </cell>
          <cell r="E31">
            <v>0</v>
          </cell>
          <cell r="F31" t="str">
            <v>AVP</v>
          </cell>
          <cell r="G31" t="str">
            <v>-</v>
          </cell>
          <cell r="H31" t="str">
            <v>UAS</v>
          </cell>
          <cell r="I31" t="str">
            <v>A11L</v>
          </cell>
          <cell r="J31" t="str">
            <v>UAS Flight Data Research in Support of ASIAS (Aviation Safety Information and Analysis Sharing) Program</v>
          </cell>
          <cell r="K31">
            <v>0</v>
          </cell>
          <cell r="L31">
            <v>341.25</v>
          </cell>
          <cell r="M31">
            <v>21298.608000000004</v>
          </cell>
          <cell r="N31">
            <v>0</v>
          </cell>
          <cell r="O31">
            <v>341.25</v>
          </cell>
          <cell r="P31">
            <v>21298.608000000004</v>
          </cell>
          <cell r="Q31">
            <v>0</v>
          </cell>
          <cell r="R31">
            <v>341.25</v>
          </cell>
          <cell r="S31">
            <v>21298.608000000004</v>
          </cell>
          <cell r="T31">
            <v>0</v>
          </cell>
          <cell r="U31">
            <v>341.25</v>
          </cell>
          <cell r="V31">
            <v>21298.608000000004</v>
          </cell>
          <cell r="W31">
            <v>297.75</v>
          </cell>
          <cell r="X31">
            <v>397</v>
          </cell>
          <cell r="Y31">
            <v>496.25</v>
          </cell>
          <cell r="Z31">
            <v>341.25</v>
          </cell>
          <cell r="AA31">
            <v>21298.608000000004</v>
          </cell>
          <cell r="AB31" t="str">
            <v>Phase 2 - as per RED Group; requirement is programmed at $341K. Validation tasking reduced to $0, a standard 5% divisional assessment throughout the AVS Portfolio incorporated for consistency</v>
          </cell>
        </row>
        <row r="32">
          <cell r="B32" t="str">
            <v>A11E.FCMS.9</v>
          </cell>
          <cell r="C32">
            <v>31</v>
          </cell>
          <cell r="D32" t="str">
            <v>FCMS-19-03</v>
          </cell>
          <cell r="E32">
            <v>0</v>
          </cell>
          <cell r="F32" t="str">
            <v>AIR</v>
          </cell>
          <cell r="G32" t="str">
            <v>-</v>
          </cell>
          <cell r="H32" t="str">
            <v>FCMS</v>
          </cell>
          <cell r="I32" t="str">
            <v>A11E</v>
          </cell>
          <cell r="J32" t="str">
            <v>Low Energy Alerting and Awareness Systems</v>
          </cell>
          <cell r="K32">
            <v>0</v>
          </cell>
          <cell r="L32">
            <v>950</v>
          </cell>
          <cell r="M32">
            <v>22248.608000000004</v>
          </cell>
          <cell r="N32">
            <v>0</v>
          </cell>
          <cell r="O32">
            <v>950</v>
          </cell>
          <cell r="P32">
            <v>22248.608000000004</v>
          </cell>
          <cell r="Q32">
            <v>0</v>
          </cell>
          <cell r="R32">
            <v>950</v>
          </cell>
          <cell r="S32">
            <v>22248.608000000004</v>
          </cell>
          <cell r="T32">
            <v>0</v>
          </cell>
          <cell r="U32">
            <v>950</v>
          </cell>
          <cell r="V32">
            <v>22248.608000000004</v>
          </cell>
          <cell r="W32">
            <v>712.5</v>
          </cell>
          <cell r="X32">
            <v>950</v>
          </cell>
          <cell r="Y32">
            <v>1187.5</v>
          </cell>
          <cell r="Z32">
            <v>950</v>
          </cell>
          <cell r="AA32">
            <v>22248.608000000004</v>
          </cell>
          <cell r="AB32" t="str">
            <v xml:space="preserve">Phase 2 - as per RED Group; requirement is programmed at requested amount.  </v>
          </cell>
        </row>
        <row r="33">
          <cell r="B33" t="str">
            <v>A11E.SIM.5</v>
          </cell>
          <cell r="C33">
            <v>32</v>
          </cell>
          <cell r="D33" t="str">
            <v>SIM-19-03</v>
          </cell>
          <cell r="E33">
            <v>0</v>
          </cell>
          <cell r="F33" t="str">
            <v>AIR</v>
          </cell>
          <cell r="G33" t="str">
            <v>-</v>
          </cell>
          <cell r="H33" t="str">
            <v>SIM</v>
          </cell>
          <cell r="I33" t="str">
            <v>A11E</v>
          </cell>
          <cell r="J33" t="str">
            <v>Damage Tolerance and Durability Issues for Emerging Technologies</v>
          </cell>
          <cell r="K33">
            <v>0</v>
          </cell>
          <cell r="L33">
            <v>1650</v>
          </cell>
          <cell r="M33">
            <v>23898.608000000004</v>
          </cell>
          <cell r="N33">
            <v>0</v>
          </cell>
          <cell r="O33">
            <v>1650</v>
          </cell>
          <cell r="P33">
            <v>23898.608000000004</v>
          </cell>
          <cell r="Q33">
            <v>0</v>
          </cell>
          <cell r="R33">
            <v>1650</v>
          </cell>
          <cell r="S33">
            <v>23898.608000000004</v>
          </cell>
          <cell r="T33">
            <v>0</v>
          </cell>
          <cell r="U33">
            <v>1650</v>
          </cell>
          <cell r="V33">
            <v>23898.608000000004</v>
          </cell>
          <cell r="W33">
            <v>1237.5</v>
          </cell>
          <cell r="X33">
            <v>1650</v>
          </cell>
          <cell r="Y33">
            <v>2062.5</v>
          </cell>
          <cell r="Z33">
            <v>1650</v>
          </cell>
          <cell r="AA33">
            <v>23898.608000000004</v>
          </cell>
          <cell r="AB33" t="str">
            <v xml:space="preserve">Phase 2 - as per RED Group; requirement is programmed at requested amount.  </v>
          </cell>
        </row>
        <row r="34">
          <cell r="B34" t="str">
            <v>A11G.HF.2</v>
          </cell>
          <cell r="C34">
            <v>33</v>
          </cell>
          <cell r="D34" t="str">
            <v>HF-19-04</v>
          </cell>
          <cell r="E34">
            <v>0</v>
          </cell>
          <cell r="F34" t="str">
            <v>AIR</v>
          </cell>
          <cell r="G34" t="str">
            <v>-</v>
          </cell>
          <cell r="H34" t="str">
            <v>HF</v>
          </cell>
          <cell r="I34" t="str">
            <v>A11G</v>
          </cell>
          <cell r="J34" t="str">
            <v>Avionics and New Technologies</v>
          </cell>
          <cell r="K34">
            <v>0</v>
          </cell>
          <cell r="L34">
            <v>1000</v>
          </cell>
          <cell r="M34">
            <v>24898.608000000004</v>
          </cell>
          <cell r="N34">
            <v>0</v>
          </cell>
          <cell r="O34">
            <v>1000</v>
          </cell>
          <cell r="P34">
            <v>24898.608000000004</v>
          </cell>
          <cell r="Q34">
            <v>0</v>
          </cell>
          <cell r="R34">
            <v>1000</v>
          </cell>
          <cell r="S34">
            <v>24898.608000000004</v>
          </cell>
          <cell r="T34">
            <v>0</v>
          </cell>
          <cell r="U34">
            <v>1000</v>
          </cell>
          <cell r="V34">
            <v>24898.608000000004</v>
          </cell>
          <cell r="W34">
            <v>1374.75</v>
          </cell>
          <cell r="X34">
            <v>1833</v>
          </cell>
          <cell r="Y34">
            <v>2291.25</v>
          </cell>
          <cell r="Z34">
            <v>1000</v>
          </cell>
          <cell r="AA34">
            <v>24898.608000000004</v>
          </cell>
          <cell r="AB34" t="str">
            <v>Phase 2 - as per RED Group; requirement is programmed at $1,000K. No change to the  pilot distraction study. EFB/PED task was reduced to $250K. General Guidance funding reduced to $200K, and Charting Symbology task reduced to $300K.</v>
          </cell>
        </row>
        <row r="35">
          <cell r="B35" t="str">
            <v>A11E.FCMS.11</v>
          </cell>
          <cell r="C35">
            <v>34</v>
          </cell>
          <cell r="D35" t="str">
            <v>FCMS-19-04</v>
          </cell>
          <cell r="E35">
            <v>0</v>
          </cell>
          <cell r="F35" t="str">
            <v>AIR</v>
          </cell>
          <cell r="G35" t="str">
            <v>-</v>
          </cell>
          <cell r="H35" t="str">
            <v>FCMS</v>
          </cell>
          <cell r="I35" t="str">
            <v>A11E</v>
          </cell>
          <cell r="J35" t="str">
            <v>Displays and Alerting for Airplane Systems State Awareness</v>
          </cell>
          <cell r="K35">
            <v>0</v>
          </cell>
          <cell r="L35">
            <v>640</v>
          </cell>
          <cell r="M35">
            <v>25538.608000000004</v>
          </cell>
          <cell r="N35">
            <v>0</v>
          </cell>
          <cell r="O35">
            <v>640</v>
          </cell>
          <cell r="P35">
            <v>25538.608000000004</v>
          </cell>
          <cell r="Q35">
            <v>0</v>
          </cell>
          <cell r="R35">
            <v>640</v>
          </cell>
          <cell r="S35">
            <v>25538.608000000004</v>
          </cell>
          <cell r="T35">
            <v>0</v>
          </cell>
          <cell r="U35">
            <v>640</v>
          </cell>
          <cell r="V35">
            <v>25538.608000000004</v>
          </cell>
          <cell r="W35">
            <v>480</v>
          </cell>
          <cell r="X35">
            <v>640</v>
          </cell>
          <cell r="Y35">
            <v>800</v>
          </cell>
          <cell r="Z35">
            <v>640</v>
          </cell>
          <cell r="AA35">
            <v>25538.608000000004</v>
          </cell>
          <cell r="AB35" t="str">
            <v xml:space="preserve">Phase 2 - as per RED Group; requirement is programmed at requested amount.  </v>
          </cell>
        </row>
        <row r="36">
          <cell r="B36" t="str">
            <v>A11L.UAS.48</v>
          </cell>
          <cell r="C36">
            <v>35</v>
          </cell>
          <cell r="D36" t="str">
            <v>UAS-19-07</v>
          </cell>
          <cell r="E36">
            <v>0</v>
          </cell>
          <cell r="F36" t="str">
            <v>AIR</v>
          </cell>
          <cell r="G36" t="str">
            <v>-</v>
          </cell>
          <cell r="H36" t="str">
            <v>UAS</v>
          </cell>
          <cell r="I36" t="str">
            <v>A11L</v>
          </cell>
          <cell r="J36" t="str">
            <v>UAS Automation/Autonomy</v>
          </cell>
          <cell r="K36">
            <v>0</v>
          </cell>
          <cell r="L36">
            <v>562</v>
          </cell>
          <cell r="M36">
            <v>26100.608000000004</v>
          </cell>
          <cell r="N36">
            <v>0</v>
          </cell>
          <cell r="O36">
            <v>562</v>
          </cell>
          <cell r="P36">
            <v>26100.608000000004</v>
          </cell>
          <cell r="Q36">
            <v>0</v>
          </cell>
          <cell r="R36">
            <v>562</v>
          </cell>
          <cell r="S36">
            <v>26100.608000000004</v>
          </cell>
          <cell r="T36">
            <v>0</v>
          </cell>
          <cell r="U36">
            <v>562</v>
          </cell>
          <cell r="V36">
            <v>26100.608000000004</v>
          </cell>
          <cell r="W36">
            <v>421.5</v>
          </cell>
          <cell r="X36">
            <v>562</v>
          </cell>
          <cell r="Y36">
            <v>702.5</v>
          </cell>
          <cell r="Z36">
            <v>562</v>
          </cell>
          <cell r="AA36">
            <v>26100.608000000004</v>
          </cell>
          <cell r="AB36" t="str">
            <v>Phase 2 - as per RED Group; requirement is programmed at requested amount - However, Sponsor is concerned that this is CE is too low for an acceptable product for AVS implementation. New CE needs to be generated during phase 3 coordination.  A standard 5% divisional assessment will be incorporated for consistency</v>
          </cell>
        </row>
        <row r="37">
          <cell r="B37" t="str">
            <v>A11J.AM.2</v>
          </cell>
          <cell r="C37">
            <v>36</v>
          </cell>
          <cell r="D37" t="str">
            <v>AM-19-03</v>
          </cell>
          <cell r="E37">
            <v>0</v>
          </cell>
          <cell r="F37" t="str">
            <v>AAM</v>
          </cell>
          <cell r="G37" t="str">
            <v>-</v>
          </cell>
          <cell r="H37" t="str">
            <v>AM</v>
          </cell>
          <cell r="I37" t="str">
            <v>A11J</v>
          </cell>
          <cell r="J37" t="str">
            <v xml:space="preserve"> Aeromedical Accident Prevention &amp; Investigation</v>
          </cell>
          <cell r="K37">
            <v>0</v>
          </cell>
          <cell r="L37">
            <v>2715.2894999999999</v>
          </cell>
          <cell r="M37">
            <v>28815.897500000003</v>
          </cell>
          <cell r="N37">
            <v>0</v>
          </cell>
          <cell r="O37">
            <v>2715.2894999999999</v>
          </cell>
          <cell r="P37">
            <v>28815.897500000003</v>
          </cell>
          <cell r="Q37">
            <v>0</v>
          </cell>
          <cell r="R37">
            <v>2715.2894999999999</v>
          </cell>
          <cell r="S37">
            <v>28815.897500000003</v>
          </cell>
          <cell r="T37">
            <v>0</v>
          </cell>
          <cell r="U37">
            <v>2715.2894999999999</v>
          </cell>
          <cell r="V37">
            <v>28815.897500000003</v>
          </cell>
          <cell r="W37">
            <v>2036.4671249999999</v>
          </cell>
          <cell r="X37">
            <v>2715.2894999999999</v>
          </cell>
          <cell r="Y37">
            <v>3394.1118749999996</v>
          </cell>
          <cell r="Z37">
            <v>2715.2894999999999</v>
          </cell>
          <cell r="AA37">
            <v>28815.897500000003</v>
          </cell>
          <cell r="AB37" t="str">
            <v xml:space="preserve">Phase 2 - as per RED Group; requirement is programmed at requested amount.  </v>
          </cell>
        </row>
        <row r="38">
          <cell r="B38" t="str">
            <v>A11H.SSM.11</v>
          </cell>
          <cell r="C38">
            <v>37</v>
          </cell>
          <cell r="D38" t="str">
            <v>SSM-19-02</v>
          </cell>
          <cell r="E38">
            <v>0</v>
          </cell>
          <cell r="F38" t="str">
            <v>AOV</v>
          </cell>
          <cell r="G38" t="str">
            <v>-</v>
          </cell>
          <cell r="H38" t="str">
            <v>SSM</v>
          </cell>
          <cell r="I38" t="str">
            <v>A11H</v>
          </cell>
          <cell r="J38" t="str">
            <v>Safety Oversight Management System (SOMS)</v>
          </cell>
          <cell r="K38">
            <v>0</v>
          </cell>
          <cell r="L38">
            <v>823</v>
          </cell>
          <cell r="M38">
            <v>29638.897500000003</v>
          </cell>
          <cell r="N38">
            <v>0</v>
          </cell>
          <cell r="O38">
            <v>823</v>
          </cell>
          <cell r="P38">
            <v>29638.897500000003</v>
          </cell>
          <cell r="Q38">
            <v>0</v>
          </cell>
          <cell r="R38">
            <v>823</v>
          </cell>
          <cell r="S38">
            <v>29638.897500000003</v>
          </cell>
          <cell r="T38">
            <v>0</v>
          </cell>
          <cell r="U38">
            <v>823</v>
          </cell>
          <cell r="V38">
            <v>29638.897500000003</v>
          </cell>
          <cell r="W38">
            <v>617.25</v>
          </cell>
          <cell r="X38">
            <v>823</v>
          </cell>
          <cell r="Y38">
            <v>1028.75</v>
          </cell>
          <cell r="Z38">
            <v>823</v>
          </cell>
          <cell r="AA38">
            <v>29638.897500000003</v>
          </cell>
          <cell r="AB38" t="str">
            <v xml:space="preserve">Phase 2 - as per RED Group; requirement is programmed at requested amount.  </v>
          </cell>
        </row>
        <row r="39">
          <cell r="B39" t="str">
            <v>A11D.SDS.5</v>
          </cell>
          <cell r="C39">
            <v>38</v>
          </cell>
          <cell r="D39" t="str">
            <v>SDS-19-02</v>
          </cell>
          <cell r="E39">
            <v>0</v>
          </cell>
          <cell r="F39" t="str">
            <v>AIR</v>
          </cell>
          <cell r="G39" t="str">
            <v>-</v>
          </cell>
          <cell r="H39" t="str">
            <v>SDS</v>
          </cell>
          <cell r="I39" t="str">
            <v>A11D</v>
          </cell>
          <cell r="J39" t="str">
            <v>Development Assurance Techniques for System Elements</v>
          </cell>
          <cell r="K39">
            <v>0</v>
          </cell>
          <cell r="L39">
            <v>922.5</v>
          </cell>
          <cell r="M39">
            <v>30561.397500000003</v>
          </cell>
          <cell r="N39">
            <v>0</v>
          </cell>
          <cell r="O39">
            <v>922.5</v>
          </cell>
          <cell r="P39">
            <v>30561.397500000003</v>
          </cell>
          <cell r="Q39">
            <v>0</v>
          </cell>
          <cell r="R39">
            <v>922.5</v>
          </cell>
          <cell r="S39">
            <v>30561.397500000003</v>
          </cell>
          <cell r="T39">
            <v>0</v>
          </cell>
          <cell r="U39">
            <v>922.5</v>
          </cell>
          <cell r="V39">
            <v>30561.397500000003</v>
          </cell>
          <cell r="W39">
            <v>768.75</v>
          </cell>
          <cell r="X39">
            <v>1025</v>
          </cell>
          <cell r="Y39">
            <v>1281.25</v>
          </cell>
          <cell r="Z39">
            <v>922.5</v>
          </cell>
          <cell r="AA39">
            <v>30561.397500000003</v>
          </cell>
          <cell r="AB39" t="str">
            <v xml:space="preserve">Phase 2 - as per RED Group; requirement is programmed at 90% of requested amount.  </v>
          </cell>
        </row>
        <row r="40">
          <cell r="B40" t="str">
            <v>A11E.RS.6</v>
          </cell>
          <cell r="C40">
            <v>39</v>
          </cell>
          <cell r="D40" t="str">
            <v>RS-19-04</v>
          </cell>
          <cell r="E40">
            <v>0</v>
          </cell>
          <cell r="F40" t="str">
            <v>AIR</v>
          </cell>
          <cell r="G40" t="str">
            <v>-</v>
          </cell>
          <cell r="H40" t="str">
            <v>RS</v>
          </cell>
          <cell r="I40" t="str">
            <v>A11E</v>
          </cell>
          <cell r="J40" t="str">
            <v>Rotorcraft high mount side floats for ditching stability.</v>
          </cell>
          <cell r="K40">
            <v>0</v>
          </cell>
          <cell r="L40">
            <v>1125</v>
          </cell>
          <cell r="M40">
            <v>31686.397500000003</v>
          </cell>
          <cell r="N40">
            <v>0</v>
          </cell>
          <cell r="O40">
            <v>1125</v>
          </cell>
          <cell r="P40">
            <v>31686.397500000003</v>
          </cell>
          <cell r="Q40">
            <v>0</v>
          </cell>
          <cell r="R40">
            <v>1125</v>
          </cell>
          <cell r="S40">
            <v>31686.397500000003</v>
          </cell>
          <cell r="T40">
            <v>0</v>
          </cell>
          <cell r="U40">
            <v>1125</v>
          </cell>
          <cell r="V40">
            <v>31686.397500000003</v>
          </cell>
          <cell r="W40">
            <v>1125</v>
          </cell>
          <cell r="X40">
            <v>1500</v>
          </cell>
          <cell r="Y40">
            <v>1875</v>
          </cell>
          <cell r="Z40">
            <v>1125</v>
          </cell>
          <cell r="AA40">
            <v>31686.397500000003</v>
          </cell>
          <cell r="AB40" t="str">
            <v>Phase 2 - as per RED Group; requirement is programmed at 75% of requested amount.</v>
          </cell>
        </row>
        <row r="41">
          <cell r="B41" t="str">
            <v>A11H.TAS.9</v>
          </cell>
          <cell r="C41">
            <v>40</v>
          </cell>
          <cell r="D41" t="str">
            <v>TAS-19-01</v>
          </cell>
          <cell r="E41">
            <v>0</v>
          </cell>
          <cell r="F41" t="str">
            <v>AFS</v>
          </cell>
          <cell r="G41" t="str">
            <v>-</v>
          </cell>
          <cell r="H41" t="str">
            <v>TAS</v>
          </cell>
          <cell r="I41" t="str">
            <v>A11H</v>
          </cell>
          <cell r="J41" t="str">
            <v>Wet Runway Wheel Braking Testing</v>
          </cell>
          <cell r="K41">
            <v>0</v>
          </cell>
          <cell r="L41">
            <v>500</v>
          </cell>
          <cell r="M41">
            <v>32186.397500000003</v>
          </cell>
          <cell r="N41">
            <v>0</v>
          </cell>
          <cell r="O41">
            <v>500</v>
          </cell>
          <cell r="P41">
            <v>32186.397500000003</v>
          </cell>
          <cell r="Q41">
            <v>0</v>
          </cell>
          <cell r="R41">
            <v>500</v>
          </cell>
          <cell r="S41">
            <v>32186.397500000003</v>
          </cell>
          <cell r="T41">
            <v>0</v>
          </cell>
          <cell r="U41">
            <v>500</v>
          </cell>
          <cell r="V41">
            <v>32186.397500000003</v>
          </cell>
          <cell r="W41">
            <v>375</v>
          </cell>
          <cell r="X41">
            <v>500</v>
          </cell>
          <cell r="Y41">
            <v>625</v>
          </cell>
          <cell r="Z41">
            <v>500</v>
          </cell>
          <cell r="AA41">
            <v>32186.397500000003</v>
          </cell>
          <cell r="AB41" t="str">
            <v xml:space="preserve">Phase 2 - as per RED Group; requirement is programmed at requested amount.  </v>
          </cell>
        </row>
        <row r="42">
          <cell r="B42" t="str">
            <v>A11E.SIM.10</v>
          </cell>
          <cell r="C42">
            <v>41</v>
          </cell>
          <cell r="D42" t="str">
            <v>SIM-19-04</v>
          </cell>
          <cell r="E42">
            <v>0</v>
          </cell>
          <cell r="F42" t="str">
            <v>AIR</v>
          </cell>
          <cell r="G42" t="str">
            <v>-</v>
          </cell>
          <cell r="H42" t="str">
            <v>SIM</v>
          </cell>
          <cell r="I42" t="str">
            <v>A11E</v>
          </cell>
          <cell r="J42" t="str">
            <v>Ag/SEAT Airframe Usage and Operational Loads Monitoring</v>
          </cell>
          <cell r="K42">
            <v>0</v>
          </cell>
          <cell r="L42">
            <v>240</v>
          </cell>
          <cell r="M42">
            <v>32426.397500000003</v>
          </cell>
          <cell r="N42">
            <v>0</v>
          </cell>
          <cell r="O42">
            <v>240</v>
          </cell>
          <cell r="P42">
            <v>32426.397500000003</v>
          </cell>
          <cell r="Q42">
            <v>0</v>
          </cell>
          <cell r="R42">
            <v>240</v>
          </cell>
          <cell r="S42">
            <v>32426.397500000003</v>
          </cell>
          <cell r="T42">
            <v>0</v>
          </cell>
          <cell r="U42">
            <v>240</v>
          </cell>
          <cell r="V42">
            <v>32426.397500000003</v>
          </cell>
          <cell r="W42">
            <v>180</v>
          </cell>
          <cell r="X42">
            <v>240</v>
          </cell>
          <cell r="Y42">
            <v>300</v>
          </cell>
          <cell r="Z42">
            <v>240</v>
          </cell>
          <cell r="AA42">
            <v>32426.397500000003</v>
          </cell>
          <cell r="AB42" t="str">
            <v>Phase 2 - as per RED Group; requirement is programmed at requested amount.  Requirement Submission can be clarified for a more accurate CE</v>
          </cell>
        </row>
        <row r="43">
          <cell r="B43" t="str">
            <v>A11J.FCS.4</v>
          </cell>
          <cell r="C43">
            <v>42</v>
          </cell>
          <cell r="D43" t="str">
            <v>F&amp;CS-19-02</v>
          </cell>
          <cell r="E43">
            <v>0</v>
          </cell>
          <cell r="F43" t="str">
            <v>AIR</v>
          </cell>
          <cell r="G43" t="str">
            <v>-</v>
          </cell>
          <cell r="H43" t="str">
            <v>F&amp;CS</v>
          </cell>
          <cell r="I43" t="str">
            <v>A11J</v>
          </cell>
          <cell r="J43" t="str">
            <v>System level crashworthiness injury criteria and certification methodology</v>
          </cell>
          <cell r="K43">
            <v>0</v>
          </cell>
          <cell r="L43">
            <v>250</v>
          </cell>
          <cell r="M43">
            <v>32676.397500000003</v>
          </cell>
          <cell r="N43">
            <v>0</v>
          </cell>
          <cell r="O43">
            <v>250</v>
          </cell>
          <cell r="P43">
            <v>32676.397500000003</v>
          </cell>
          <cell r="Q43">
            <v>0</v>
          </cell>
          <cell r="R43">
            <v>250</v>
          </cell>
          <cell r="S43">
            <v>32676.397500000003</v>
          </cell>
          <cell r="T43">
            <v>0</v>
          </cell>
          <cell r="U43">
            <v>250</v>
          </cell>
          <cell r="V43">
            <v>32676.397500000003</v>
          </cell>
          <cell r="W43">
            <v>187.5</v>
          </cell>
          <cell r="X43">
            <v>250</v>
          </cell>
          <cell r="Y43">
            <v>312.5</v>
          </cell>
          <cell r="Z43">
            <v>250</v>
          </cell>
          <cell r="AA43">
            <v>32676.397500000003</v>
          </cell>
          <cell r="AB43" t="str">
            <v xml:space="preserve">Phase 2 - as per RED Group; requirement is programmed at requested amount.  </v>
          </cell>
        </row>
        <row r="44">
          <cell r="B44" t="str">
            <v>A11F.PS.1</v>
          </cell>
          <cell r="C44">
            <v>43</v>
          </cell>
          <cell r="D44" t="str">
            <v>PS-19-01</v>
          </cell>
          <cell r="E44">
            <v>0</v>
          </cell>
          <cell r="F44" t="str">
            <v>AIR</v>
          </cell>
          <cell r="G44" t="str">
            <v>-</v>
          </cell>
          <cell r="H44" t="str">
            <v>PS</v>
          </cell>
          <cell r="I44" t="str">
            <v>A11F</v>
          </cell>
          <cell r="J44" t="str">
            <v>Advanced Analysis Methods for Impact of Composite Aircraft Materials in Rotor Burst and Blade Release</v>
          </cell>
          <cell r="K44">
            <v>0</v>
          </cell>
          <cell r="L44">
            <v>900</v>
          </cell>
          <cell r="M44">
            <v>33576.397500000006</v>
          </cell>
          <cell r="N44">
            <v>0</v>
          </cell>
          <cell r="O44">
            <v>900</v>
          </cell>
          <cell r="P44">
            <v>33576.397500000006</v>
          </cell>
          <cell r="Q44">
            <v>0</v>
          </cell>
          <cell r="R44">
            <v>900</v>
          </cell>
          <cell r="S44">
            <v>33576.397500000006</v>
          </cell>
          <cell r="T44">
            <v>0</v>
          </cell>
          <cell r="U44">
            <v>900</v>
          </cell>
          <cell r="V44">
            <v>33576.397500000006</v>
          </cell>
          <cell r="W44">
            <v>900</v>
          </cell>
          <cell r="X44">
            <v>1200</v>
          </cell>
          <cell r="Y44">
            <v>1500</v>
          </cell>
          <cell r="Z44">
            <v>900</v>
          </cell>
          <cell r="AA44">
            <v>33576.397500000006</v>
          </cell>
          <cell r="AB44" t="str">
            <v xml:space="preserve">Phase 2 - as per RED Group; requirement is programmed at 75% requested amount.  Impacts/Justifications on deliverables not clear. </v>
          </cell>
        </row>
        <row r="45">
          <cell r="B45" t="str">
            <v>A11C.SIC.5</v>
          </cell>
          <cell r="C45">
            <v>44</v>
          </cell>
          <cell r="D45" t="str">
            <v>SIC-19-04</v>
          </cell>
          <cell r="E45">
            <v>0</v>
          </cell>
          <cell r="F45" t="str">
            <v>AIR</v>
          </cell>
          <cell r="G45" t="str">
            <v>-</v>
          </cell>
          <cell r="H45" t="str">
            <v>SIC</v>
          </cell>
          <cell r="I45" t="str">
            <v>A11C</v>
          </cell>
          <cell r="J45" t="str">
            <v>Structural Integrity of Adhesive Joints</v>
          </cell>
          <cell r="K45">
            <v>0</v>
          </cell>
          <cell r="L45">
            <v>630</v>
          </cell>
          <cell r="M45">
            <v>34206.397500000006</v>
          </cell>
          <cell r="N45">
            <v>0</v>
          </cell>
          <cell r="O45">
            <v>630</v>
          </cell>
          <cell r="P45">
            <v>34206.397500000006</v>
          </cell>
          <cell r="Q45">
            <v>0</v>
          </cell>
          <cell r="R45">
            <v>630</v>
          </cell>
          <cell r="S45">
            <v>34206.397500000006</v>
          </cell>
          <cell r="T45">
            <v>0</v>
          </cell>
          <cell r="U45">
            <v>630</v>
          </cell>
          <cell r="V45">
            <v>34206.397500000006</v>
          </cell>
          <cell r="W45">
            <v>525</v>
          </cell>
          <cell r="X45">
            <v>700</v>
          </cell>
          <cell r="Y45">
            <v>875</v>
          </cell>
          <cell r="Z45">
            <v>630</v>
          </cell>
          <cell r="AA45">
            <v>34206.397500000006</v>
          </cell>
          <cell r="AB45" t="str">
            <v>Phase 2 - as per RED Group; requirement is programmed at 90% of requested amount. Inadequate Impacts/Justifications.</v>
          </cell>
        </row>
        <row r="46">
          <cell r="B46" t="str">
            <v>A11B.PS.1</v>
          </cell>
          <cell r="C46">
            <v>45</v>
          </cell>
          <cell r="D46" t="str">
            <v>PS-19-02</v>
          </cell>
          <cell r="E46">
            <v>0</v>
          </cell>
          <cell r="F46" t="str">
            <v>AIR</v>
          </cell>
          <cell r="G46" t="str">
            <v>-</v>
          </cell>
          <cell r="H46" t="str">
            <v>PS</v>
          </cell>
          <cell r="I46" t="str">
            <v>A11B</v>
          </cell>
          <cell r="J46" t="str">
            <v>Advanced Damage Tolerance and Risk Assessment Methods for Engine Life-Limited Parts</v>
          </cell>
          <cell r="K46">
            <v>0</v>
          </cell>
          <cell r="L46">
            <v>1100</v>
          </cell>
          <cell r="M46">
            <v>35306.397500000006</v>
          </cell>
          <cell r="N46">
            <v>0</v>
          </cell>
          <cell r="O46">
            <v>1100</v>
          </cell>
          <cell r="P46">
            <v>35306.397500000006</v>
          </cell>
          <cell r="Q46">
            <v>0</v>
          </cell>
          <cell r="R46">
            <v>1100</v>
          </cell>
          <cell r="S46">
            <v>35306.397500000006</v>
          </cell>
          <cell r="T46">
            <v>0</v>
          </cell>
          <cell r="U46">
            <v>1100</v>
          </cell>
          <cell r="V46">
            <v>35306.397500000006</v>
          </cell>
          <cell r="W46">
            <v>825</v>
          </cell>
          <cell r="X46">
            <v>1100</v>
          </cell>
          <cell r="Y46">
            <v>1375</v>
          </cell>
          <cell r="Z46">
            <v>1100</v>
          </cell>
          <cell r="AA46">
            <v>35306.397500000006</v>
          </cell>
          <cell r="AB46" t="str">
            <v xml:space="preserve">Phase 2 - as per RED Group; requirement is programmed at requested amount.  </v>
          </cell>
        </row>
        <row r="47">
          <cell r="B47" t="str">
            <v>A11E.SIM.13</v>
          </cell>
          <cell r="C47">
            <v>46</v>
          </cell>
          <cell r="D47" t="str">
            <v>SIM-19-05</v>
          </cell>
          <cell r="E47">
            <v>0</v>
          </cell>
          <cell r="F47" t="str">
            <v>AIR</v>
          </cell>
          <cell r="G47" t="str">
            <v>-</v>
          </cell>
          <cell r="H47" t="str">
            <v>SIM</v>
          </cell>
          <cell r="I47" t="str">
            <v>A11E</v>
          </cell>
          <cell r="J47" t="str">
            <v>Development of Control Surface and Stabilizer Freeplay Limits</v>
          </cell>
          <cell r="K47">
            <v>0</v>
          </cell>
          <cell r="L47">
            <v>250</v>
          </cell>
          <cell r="M47">
            <v>35556.397500000006</v>
          </cell>
          <cell r="N47">
            <v>0</v>
          </cell>
          <cell r="O47">
            <v>250</v>
          </cell>
          <cell r="P47">
            <v>35556.397500000006</v>
          </cell>
          <cell r="Q47">
            <v>0</v>
          </cell>
          <cell r="R47">
            <v>250</v>
          </cell>
          <cell r="S47">
            <v>35556.397500000006</v>
          </cell>
          <cell r="T47">
            <v>0</v>
          </cell>
          <cell r="U47">
            <v>250</v>
          </cell>
          <cell r="V47">
            <v>35556.397500000006</v>
          </cell>
          <cell r="W47">
            <v>262.5</v>
          </cell>
          <cell r="X47">
            <v>350</v>
          </cell>
          <cell r="Y47">
            <v>437.5</v>
          </cell>
          <cell r="Z47">
            <v>250</v>
          </cell>
          <cell r="AA47">
            <v>35556.397500000006</v>
          </cell>
          <cell r="AB47" t="str">
            <v xml:space="preserve">Phase 2 - as per RED Group; requirement is programmed at $250K. Task 4 appears to executed in FY20 via cost impact statements </v>
          </cell>
        </row>
        <row r="48">
          <cell r="B48" t="str">
            <v>A11E.ES.7</v>
          </cell>
          <cell r="C48">
            <v>47</v>
          </cell>
          <cell r="D48" t="str">
            <v>ES-19-01</v>
          </cell>
          <cell r="E48">
            <v>0</v>
          </cell>
          <cell r="F48" t="str">
            <v>AIR</v>
          </cell>
          <cell r="G48" t="str">
            <v>-</v>
          </cell>
          <cell r="H48" t="str">
            <v>ES</v>
          </cell>
          <cell r="I48" t="str">
            <v>A11E</v>
          </cell>
          <cell r="J48" t="str">
            <v>Novel and Unusual Electric Aircraft Systems</v>
          </cell>
          <cell r="K48">
            <v>0</v>
          </cell>
          <cell r="L48">
            <v>1356</v>
          </cell>
          <cell r="M48">
            <v>36912.397500000006</v>
          </cell>
          <cell r="N48">
            <v>0</v>
          </cell>
          <cell r="O48">
            <v>1356</v>
          </cell>
          <cell r="P48">
            <v>36912.397500000006</v>
          </cell>
          <cell r="Q48">
            <v>0</v>
          </cell>
          <cell r="R48">
            <v>1356</v>
          </cell>
          <cell r="S48">
            <v>36912.397500000006</v>
          </cell>
          <cell r="T48">
            <v>0</v>
          </cell>
          <cell r="U48">
            <v>1356</v>
          </cell>
          <cell r="V48">
            <v>36912.397500000006</v>
          </cell>
          <cell r="W48">
            <v>1017</v>
          </cell>
          <cell r="X48">
            <v>1356</v>
          </cell>
          <cell r="Y48">
            <v>1695</v>
          </cell>
          <cell r="Z48">
            <v>1356</v>
          </cell>
          <cell r="AA48">
            <v>36912.397500000006</v>
          </cell>
          <cell r="AB48" t="str">
            <v>Phase 2 - as per RED Group; requirement is programmed at requested amount, however - RED Group requests that future submissions include more details to justify costs</v>
          </cell>
        </row>
        <row r="49">
          <cell r="B49" t="str">
            <v>A11C.SIC.3</v>
          </cell>
          <cell r="C49">
            <v>48</v>
          </cell>
          <cell r="D49" t="str">
            <v>SIC-19-05</v>
          </cell>
          <cell r="E49">
            <v>0</v>
          </cell>
          <cell r="F49" t="str">
            <v>AIR</v>
          </cell>
          <cell r="G49" t="str">
            <v>-</v>
          </cell>
          <cell r="H49" t="str">
            <v>SIC</v>
          </cell>
          <cell r="I49" t="str">
            <v>A11C</v>
          </cell>
          <cell r="J49" t="str">
            <v>Crashworthiness Issues Unique to Composite Materials</v>
          </cell>
          <cell r="K49">
            <v>0</v>
          </cell>
          <cell r="L49">
            <v>200</v>
          </cell>
          <cell r="M49">
            <v>37112.397500000006</v>
          </cell>
          <cell r="N49">
            <v>0</v>
          </cell>
          <cell r="O49">
            <v>200</v>
          </cell>
          <cell r="P49">
            <v>37112.397500000006</v>
          </cell>
          <cell r="Q49">
            <v>0</v>
          </cell>
          <cell r="R49">
            <v>200</v>
          </cell>
          <cell r="S49">
            <v>37112.397500000006</v>
          </cell>
          <cell r="T49">
            <v>0</v>
          </cell>
          <cell r="U49">
            <v>200</v>
          </cell>
          <cell r="V49">
            <v>37112.397500000006</v>
          </cell>
          <cell r="W49">
            <v>150</v>
          </cell>
          <cell r="X49">
            <v>200</v>
          </cell>
          <cell r="Y49">
            <v>250</v>
          </cell>
          <cell r="Z49">
            <v>200</v>
          </cell>
          <cell r="AA49">
            <v>37112.397500000006</v>
          </cell>
          <cell r="AB49" t="str">
            <v>Phase 2 - as per RED Group; requirement is programmed at  requested amount. inadequate Impacts/Justifications.</v>
          </cell>
        </row>
        <row r="50">
          <cell r="B50" t="str">
            <v>A11H.SSM.18</v>
          </cell>
          <cell r="C50">
            <v>50</v>
          </cell>
          <cell r="D50" t="str">
            <v>SSM-19-03</v>
          </cell>
          <cell r="E50">
            <v>0</v>
          </cell>
          <cell r="F50" t="str">
            <v>AOV</v>
          </cell>
          <cell r="G50" t="str">
            <v>-</v>
          </cell>
          <cell r="H50" t="str">
            <v>SSM</v>
          </cell>
          <cell r="I50" t="str">
            <v>A11H</v>
          </cell>
          <cell r="J50" t="str">
            <v>NAS Asset Metadata System (NAMS)</v>
          </cell>
          <cell r="K50">
            <v>0</v>
          </cell>
          <cell r="L50">
            <v>470</v>
          </cell>
          <cell r="M50">
            <v>37582.397500000006</v>
          </cell>
          <cell r="N50">
            <v>0</v>
          </cell>
          <cell r="O50">
            <v>470</v>
          </cell>
          <cell r="P50">
            <v>37582.397500000006</v>
          </cell>
          <cell r="Q50">
            <v>0</v>
          </cell>
          <cell r="R50">
            <v>470</v>
          </cell>
          <cell r="S50">
            <v>37582.397500000006</v>
          </cell>
          <cell r="T50">
            <v>0</v>
          </cell>
          <cell r="U50">
            <v>470</v>
          </cell>
          <cell r="V50">
            <v>37582.397500000006</v>
          </cell>
          <cell r="W50">
            <v>352.5</v>
          </cell>
          <cell r="X50">
            <v>470</v>
          </cell>
          <cell r="Y50">
            <v>587.5</v>
          </cell>
          <cell r="Z50">
            <v>470</v>
          </cell>
          <cell r="AA50">
            <v>37582.397500000006</v>
          </cell>
          <cell r="AB50" t="str">
            <v xml:space="preserve">Phase 2 - as per RED Group; requirement is programmed at requested amount.  </v>
          </cell>
        </row>
        <row r="51">
          <cell r="B51" t="str">
            <v>A11H.TAS.7</v>
          </cell>
          <cell r="C51">
            <v>51</v>
          </cell>
          <cell r="D51" t="str">
            <v>TAS-19-02</v>
          </cell>
          <cell r="E51">
            <v>0</v>
          </cell>
          <cell r="F51" t="str">
            <v>AFS</v>
          </cell>
          <cell r="G51" t="str">
            <v>-</v>
          </cell>
          <cell r="H51" t="str">
            <v>TAS</v>
          </cell>
          <cell r="I51" t="str">
            <v>A11H</v>
          </cell>
          <cell r="J51" t="str">
            <v>Improving Go Around Safety</v>
          </cell>
          <cell r="K51">
            <v>0</v>
          </cell>
          <cell r="L51">
            <v>900</v>
          </cell>
          <cell r="M51">
            <v>38482.397500000006</v>
          </cell>
          <cell r="N51">
            <v>0</v>
          </cell>
          <cell r="O51">
            <v>900</v>
          </cell>
          <cell r="P51">
            <v>38482.397500000006</v>
          </cell>
          <cell r="Q51">
            <v>0</v>
          </cell>
          <cell r="R51">
            <v>900</v>
          </cell>
          <cell r="S51">
            <v>38482.397500000006</v>
          </cell>
          <cell r="T51">
            <v>0</v>
          </cell>
          <cell r="U51">
            <v>900</v>
          </cell>
          <cell r="V51">
            <v>38482.397500000006</v>
          </cell>
          <cell r="W51">
            <v>675</v>
          </cell>
          <cell r="X51">
            <v>900</v>
          </cell>
          <cell r="Y51">
            <v>1125</v>
          </cell>
          <cell r="Z51">
            <v>900</v>
          </cell>
          <cell r="AA51">
            <v>38482.397500000006</v>
          </cell>
          <cell r="AB51" t="str">
            <v xml:space="preserve">Phase 2 - as per RED Group; requirement is programmed at requested amount.  </v>
          </cell>
        </row>
        <row r="52">
          <cell r="B52" t="str">
            <v>A11B.PS.3</v>
          </cell>
          <cell r="C52">
            <v>52</v>
          </cell>
          <cell r="D52" t="str">
            <v>PS-19-03</v>
          </cell>
          <cell r="E52">
            <v>0</v>
          </cell>
          <cell r="F52" t="str">
            <v>AIR</v>
          </cell>
          <cell r="G52" t="str">
            <v>-</v>
          </cell>
          <cell r="H52" t="str">
            <v>PS</v>
          </cell>
          <cell r="I52" t="str">
            <v>A11B</v>
          </cell>
          <cell r="J52" t="str">
            <v>Volcanic Ash Engine Ingestion</v>
          </cell>
          <cell r="K52">
            <v>0</v>
          </cell>
          <cell r="L52">
            <v>0</v>
          </cell>
          <cell r="M52">
            <v>38482.397500000006</v>
          </cell>
          <cell r="N52">
            <v>0</v>
          </cell>
          <cell r="O52">
            <v>0</v>
          </cell>
          <cell r="P52">
            <v>38482.397500000006</v>
          </cell>
          <cell r="Q52">
            <v>0</v>
          </cell>
          <cell r="R52">
            <v>0</v>
          </cell>
          <cell r="S52">
            <v>38482.397500000006</v>
          </cell>
          <cell r="T52">
            <v>0</v>
          </cell>
          <cell r="U52">
            <v>0</v>
          </cell>
          <cell r="V52">
            <v>38482.397500000006</v>
          </cell>
          <cell r="W52">
            <v>187.5</v>
          </cell>
          <cell r="X52">
            <v>250</v>
          </cell>
          <cell r="Y52">
            <v>312.5</v>
          </cell>
          <cell r="Z52">
            <v>0</v>
          </cell>
          <cell r="AA52">
            <v>38482.397500000006</v>
          </cell>
          <cell r="AB52" t="str">
            <v>Phase 2 - as per RED Group; not programmed at this time</v>
          </cell>
        </row>
        <row r="53">
          <cell r="B53" t="str">
            <v>A11E.MI.6</v>
          </cell>
          <cell r="C53">
            <v>53</v>
          </cell>
          <cell r="D53" t="str">
            <v>M&amp;I-19-02</v>
          </cell>
          <cell r="E53">
            <v>0</v>
          </cell>
          <cell r="F53" t="str">
            <v>AIR</v>
          </cell>
          <cell r="G53" t="str">
            <v>-</v>
          </cell>
          <cell r="H53" t="str">
            <v>M&amp;I</v>
          </cell>
          <cell r="I53" t="str">
            <v>A11E</v>
          </cell>
          <cell r="J53" t="str">
            <v>Reliability of Structural Health Monitoring (SHM)</v>
          </cell>
          <cell r="K53">
            <v>0</v>
          </cell>
          <cell r="L53">
            <v>0</v>
          </cell>
          <cell r="M53">
            <v>38482.397500000006</v>
          </cell>
          <cell r="N53">
            <v>0</v>
          </cell>
          <cell r="O53">
            <v>0</v>
          </cell>
          <cell r="P53">
            <v>38482.397500000006</v>
          </cell>
          <cell r="Q53">
            <v>0</v>
          </cell>
          <cell r="R53">
            <v>0</v>
          </cell>
          <cell r="S53">
            <v>38482.397500000006</v>
          </cell>
          <cell r="T53">
            <v>0</v>
          </cell>
          <cell r="U53">
            <v>0</v>
          </cell>
          <cell r="V53">
            <v>38482.397500000006</v>
          </cell>
          <cell r="W53">
            <v>562.5</v>
          </cell>
          <cell r="X53">
            <v>750</v>
          </cell>
          <cell r="Y53">
            <v>937.5</v>
          </cell>
          <cell r="Z53">
            <v>0</v>
          </cell>
          <cell r="AA53">
            <v>38482.397500000006</v>
          </cell>
          <cell r="AB53" t="str">
            <v>Phase 2 - as per RED Group; not programmed at this time</v>
          </cell>
        </row>
        <row r="54">
          <cell r="B54" t="str">
            <v>A11E.SIM.7</v>
          </cell>
          <cell r="C54">
            <v>55</v>
          </cell>
          <cell r="D54" t="str">
            <v>SIM-19-06</v>
          </cell>
          <cell r="E54">
            <v>0</v>
          </cell>
          <cell r="F54" t="str">
            <v>AIR</v>
          </cell>
          <cell r="G54" t="str">
            <v>-</v>
          </cell>
          <cell r="H54" t="str">
            <v>SIM</v>
          </cell>
          <cell r="I54" t="str">
            <v>A11E</v>
          </cell>
          <cell r="J54" t="str">
            <v>Thermal Residual Stresses in Metal-Composite Hybrid Structure</v>
          </cell>
          <cell r="K54">
            <v>0</v>
          </cell>
          <cell r="L54">
            <v>0</v>
          </cell>
          <cell r="M54">
            <v>38482.397500000006</v>
          </cell>
          <cell r="N54">
            <v>0</v>
          </cell>
          <cell r="O54">
            <v>0</v>
          </cell>
          <cell r="P54">
            <v>38482.397500000006</v>
          </cell>
          <cell r="Q54">
            <v>0</v>
          </cell>
          <cell r="R54">
            <v>0</v>
          </cell>
          <cell r="S54">
            <v>38482.397500000006</v>
          </cell>
          <cell r="T54">
            <v>0</v>
          </cell>
          <cell r="U54">
            <v>0</v>
          </cell>
          <cell r="V54">
            <v>38482.397500000006</v>
          </cell>
          <cell r="W54">
            <v>450</v>
          </cell>
          <cell r="X54">
            <v>600</v>
          </cell>
          <cell r="Y54">
            <v>750</v>
          </cell>
          <cell r="Z54">
            <v>0</v>
          </cell>
          <cell r="AA54">
            <v>38482.397500000006</v>
          </cell>
          <cell r="AB54" t="str">
            <v>Phase 2 - as per RED Group; not programmed at this time</v>
          </cell>
        </row>
        <row r="55">
          <cell r="B55" t="str">
            <v>A11E.SIM.12</v>
          </cell>
          <cell r="C55">
            <v>56</v>
          </cell>
          <cell r="D55" t="str">
            <v>SIM-19-07</v>
          </cell>
          <cell r="E55">
            <v>0</v>
          </cell>
          <cell r="F55" t="str">
            <v>AIR</v>
          </cell>
          <cell r="G55" t="str">
            <v>-</v>
          </cell>
          <cell r="H55" t="str">
            <v>SIM</v>
          </cell>
          <cell r="I55" t="str">
            <v>A11E</v>
          </cell>
          <cell r="J55" t="str">
            <v>Probabilistic Damage Tolerance Based Fleet Risk Management for Small Airplanes</v>
          </cell>
          <cell r="K55">
            <v>0</v>
          </cell>
          <cell r="L55">
            <v>625</v>
          </cell>
          <cell r="M55">
            <v>39107.397500000006</v>
          </cell>
          <cell r="N55">
            <v>0</v>
          </cell>
          <cell r="O55">
            <v>625</v>
          </cell>
          <cell r="P55">
            <v>39107.397500000006</v>
          </cell>
          <cell r="Q55">
            <v>0</v>
          </cell>
          <cell r="R55">
            <v>625</v>
          </cell>
          <cell r="S55">
            <v>39107.397500000006</v>
          </cell>
          <cell r="T55">
            <v>0</v>
          </cell>
          <cell r="U55">
            <v>625</v>
          </cell>
          <cell r="V55">
            <v>39107.397500000006</v>
          </cell>
          <cell r="W55">
            <v>468.75</v>
          </cell>
          <cell r="X55">
            <v>625</v>
          </cell>
          <cell r="Y55">
            <v>781.25</v>
          </cell>
          <cell r="Z55">
            <v>625</v>
          </cell>
          <cell r="AA55">
            <v>39107.397500000006</v>
          </cell>
          <cell r="AB55" t="str">
            <v xml:space="preserve">Phase 2 - as per RED Group; requirement is programmed at requested amount.  </v>
          </cell>
        </row>
        <row r="56">
          <cell r="B56" t="str">
            <v>A11J.FCS.7</v>
          </cell>
          <cell r="C56">
            <v>57</v>
          </cell>
          <cell r="D56" t="str">
            <v>F&amp;CS-19-03</v>
          </cell>
          <cell r="E56">
            <v>0</v>
          </cell>
          <cell r="F56" t="str">
            <v>AIR</v>
          </cell>
          <cell r="G56" t="str">
            <v>-</v>
          </cell>
          <cell r="H56" t="str">
            <v>F&amp;CS</v>
          </cell>
          <cell r="I56" t="str">
            <v>A11J</v>
          </cell>
          <cell r="J56" t="str">
            <v>Effects of cabin seat pitch and alternative seat configurations on evacuation</v>
          </cell>
          <cell r="K56">
            <v>0</v>
          </cell>
          <cell r="L56">
            <v>0</v>
          </cell>
          <cell r="M56">
            <v>39107.397500000006</v>
          </cell>
          <cell r="N56">
            <v>0</v>
          </cell>
          <cell r="O56">
            <v>0</v>
          </cell>
          <cell r="P56">
            <v>39107.397500000006</v>
          </cell>
          <cell r="Q56">
            <v>0</v>
          </cell>
          <cell r="R56">
            <v>0</v>
          </cell>
          <cell r="S56">
            <v>39107.397500000006</v>
          </cell>
          <cell r="T56">
            <v>0</v>
          </cell>
          <cell r="U56">
            <v>0</v>
          </cell>
          <cell r="V56">
            <v>39107.397500000006</v>
          </cell>
          <cell r="W56">
            <v>78.75</v>
          </cell>
          <cell r="X56">
            <v>105</v>
          </cell>
          <cell r="Y56">
            <v>131.25</v>
          </cell>
          <cell r="Z56">
            <v>0</v>
          </cell>
          <cell r="AA56">
            <v>39107.397500000006</v>
          </cell>
          <cell r="AB56" t="str">
            <v>Phase 2 - as per RED Group; not programmed at this time</v>
          </cell>
        </row>
        <row r="57">
          <cell r="B57" t="str">
            <v>A11E.SIM.11</v>
          </cell>
          <cell r="C57">
            <v>58</v>
          </cell>
          <cell r="D57" t="str">
            <v>SIM-19-08</v>
          </cell>
          <cell r="E57">
            <v>0</v>
          </cell>
          <cell r="F57" t="str">
            <v>AIR</v>
          </cell>
          <cell r="G57" t="str">
            <v>-</v>
          </cell>
          <cell r="H57" t="str">
            <v>SIM</v>
          </cell>
          <cell r="I57" t="str">
            <v>A11E</v>
          </cell>
          <cell r="J57" t="str">
            <v>Effect of Turbulence on Aircraft Structural Loading</v>
          </cell>
          <cell r="K57">
            <v>0</v>
          </cell>
          <cell r="L57">
            <v>405</v>
          </cell>
          <cell r="M57">
            <v>39512.397500000006</v>
          </cell>
          <cell r="N57">
            <v>0</v>
          </cell>
          <cell r="O57">
            <v>405</v>
          </cell>
          <cell r="P57">
            <v>39512.397500000006</v>
          </cell>
          <cell r="Q57">
            <v>0</v>
          </cell>
          <cell r="R57">
            <v>405</v>
          </cell>
          <cell r="S57">
            <v>39512.397500000006</v>
          </cell>
          <cell r="T57">
            <v>0</v>
          </cell>
          <cell r="U57">
            <v>405</v>
          </cell>
          <cell r="V57">
            <v>39512.397500000006</v>
          </cell>
          <cell r="W57">
            <v>303.75</v>
          </cell>
          <cell r="X57">
            <v>405</v>
          </cell>
          <cell r="Y57">
            <v>506.25</v>
          </cell>
          <cell r="Z57">
            <v>405</v>
          </cell>
          <cell r="AA57">
            <v>39512.397500000006</v>
          </cell>
          <cell r="AB57" t="str">
            <v xml:space="preserve">Phase 2 - as per RED Group; requirement is programmed at requested amount.  </v>
          </cell>
        </row>
        <row r="58">
          <cell r="B58" t="str">
            <v>A11G.HF.7</v>
          </cell>
          <cell r="C58">
            <v>59</v>
          </cell>
          <cell r="D58" t="str">
            <v>HF-19-05</v>
          </cell>
          <cell r="E58">
            <v>0</v>
          </cell>
          <cell r="F58" t="str">
            <v>AFS</v>
          </cell>
          <cell r="G58" t="str">
            <v>-</v>
          </cell>
          <cell r="H58" t="str">
            <v>HF</v>
          </cell>
          <cell r="I58" t="str">
            <v>A11G</v>
          </cell>
          <cell r="J58" t="str">
            <v>Human Factors Research and Development for Improved Rotorcraft Operational Safety and Reducing Fatal Helicopter Accidents</v>
          </cell>
          <cell r="K58">
            <v>0</v>
          </cell>
          <cell r="L58">
            <v>0</v>
          </cell>
          <cell r="M58">
            <v>39512.397500000006</v>
          </cell>
          <cell r="N58">
            <v>0</v>
          </cell>
          <cell r="O58">
            <v>0</v>
          </cell>
          <cell r="P58">
            <v>39512.397500000006</v>
          </cell>
          <cell r="Q58">
            <v>0</v>
          </cell>
          <cell r="R58">
            <v>0</v>
          </cell>
          <cell r="S58">
            <v>39512.397500000006</v>
          </cell>
          <cell r="T58">
            <v>0</v>
          </cell>
          <cell r="U58">
            <v>0</v>
          </cell>
          <cell r="V58">
            <v>39512.397500000006</v>
          </cell>
          <cell r="W58">
            <v>225</v>
          </cell>
          <cell r="X58">
            <v>300</v>
          </cell>
          <cell r="Y58">
            <v>375</v>
          </cell>
          <cell r="Z58">
            <v>0</v>
          </cell>
          <cell r="AA58">
            <v>39512.397500000006</v>
          </cell>
          <cell r="AB58" t="str">
            <v>Phase 2 - as per RED Group; not programmed at this time</v>
          </cell>
        </row>
        <row r="59">
          <cell r="B59" t="str">
            <v>A11H.TAS.5</v>
          </cell>
          <cell r="C59">
            <v>60</v>
          </cell>
          <cell r="D59" t="str">
            <v>TAS-19-03</v>
          </cell>
          <cell r="E59">
            <v>0</v>
          </cell>
          <cell r="F59" t="str">
            <v>AFS</v>
          </cell>
          <cell r="G59" t="str">
            <v>-</v>
          </cell>
          <cell r="H59" t="str">
            <v>TAS</v>
          </cell>
          <cell r="I59" t="str">
            <v>A11H</v>
          </cell>
          <cell r="J59" t="str">
            <v>Helicopter Safety Improvements Using Advanced Vision Systems</v>
          </cell>
          <cell r="K59">
            <v>0</v>
          </cell>
          <cell r="L59">
            <v>0</v>
          </cell>
          <cell r="M59">
            <v>39512.397500000006</v>
          </cell>
          <cell r="N59">
            <v>0</v>
          </cell>
          <cell r="O59">
            <v>0</v>
          </cell>
          <cell r="P59">
            <v>39512.397500000006</v>
          </cell>
          <cell r="Q59">
            <v>0</v>
          </cell>
          <cell r="R59">
            <v>0</v>
          </cell>
          <cell r="S59">
            <v>39512.397500000006</v>
          </cell>
          <cell r="T59">
            <v>0</v>
          </cell>
          <cell r="U59">
            <v>0</v>
          </cell>
          <cell r="V59">
            <v>39512.397500000006</v>
          </cell>
          <cell r="W59">
            <v>446.25</v>
          </cell>
          <cell r="X59">
            <v>595</v>
          </cell>
          <cell r="Y59">
            <v>743.75</v>
          </cell>
          <cell r="Z59">
            <v>0</v>
          </cell>
          <cell r="AA59">
            <v>39512.397500000006</v>
          </cell>
          <cell r="AB59" t="str">
            <v>Phase 2 - as per RED Group; not programmed at this time</v>
          </cell>
        </row>
        <row r="60">
          <cell r="B60" t="str">
            <v>A11E.FCMS.14</v>
          </cell>
          <cell r="C60">
            <v>61</v>
          </cell>
          <cell r="D60" t="str">
            <v>FCMS-19-05</v>
          </cell>
          <cell r="E60">
            <v>0</v>
          </cell>
          <cell r="F60" t="str">
            <v>AIR</v>
          </cell>
          <cell r="G60" t="str">
            <v>-</v>
          </cell>
          <cell r="H60" t="str">
            <v>FCMS</v>
          </cell>
          <cell r="I60" t="str">
            <v>A11E</v>
          </cell>
          <cell r="J60" t="str">
            <v>Flight Control Automated Interventions</v>
          </cell>
          <cell r="K60">
            <v>0</v>
          </cell>
          <cell r="L60">
            <v>0</v>
          </cell>
          <cell r="M60">
            <v>39512.397500000006</v>
          </cell>
          <cell r="N60">
            <v>0</v>
          </cell>
          <cell r="O60">
            <v>0</v>
          </cell>
          <cell r="P60">
            <v>39512.397500000006</v>
          </cell>
          <cell r="Q60">
            <v>0</v>
          </cell>
          <cell r="R60">
            <v>0</v>
          </cell>
          <cell r="S60">
            <v>39512.397500000006</v>
          </cell>
          <cell r="T60">
            <v>0</v>
          </cell>
          <cell r="U60">
            <v>0</v>
          </cell>
          <cell r="V60">
            <v>39512.397500000006</v>
          </cell>
          <cell r="W60">
            <v>337.5</v>
          </cell>
          <cell r="X60">
            <v>450</v>
          </cell>
          <cell r="Y60">
            <v>562.5</v>
          </cell>
          <cell r="Z60">
            <v>0</v>
          </cell>
          <cell r="AA60">
            <v>39512.397500000006</v>
          </cell>
          <cell r="AB60" t="str">
            <v>Phase 2 - as per RED Group; not programmed at this time</v>
          </cell>
        </row>
        <row r="61">
          <cell r="B61" t="str">
            <v>A11E.FCMS.15</v>
          </cell>
          <cell r="C61">
            <v>62</v>
          </cell>
          <cell r="D61" t="str">
            <v>FCMS-19-06</v>
          </cell>
          <cell r="E61">
            <v>0</v>
          </cell>
          <cell r="F61" t="str">
            <v>AIR</v>
          </cell>
          <cell r="G61" t="str">
            <v>-</v>
          </cell>
          <cell r="H61" t="str">
            <v>FCMS</v>
          </cell>
          <cell r="I61" t="str">
            <v>A11E</v>
          </cell>
          <cell r="J61" t="str">
            <v>System Aspects of Aeroelastic Damping Augmentation</v>
          </cell>
          <cell r="K61">
            <v>0</v>
          </cell>
          <cell r="L61">
            <v>0</v>
          </cell>
          <cell r="M61">
            <v>39512.397500000006</v>
          </cell>
          <cell r="N61">
            <v>0</v>
          </cell>
          <cell r="O61">
            <v>0</v>
          </cell>
          <cell r="P61">
            <v>39512.397500000006</v>
          </cell>
          <cell r="Q61">
            <v>0</v>
          </cell>
          <cell r="R61">
            <v>0</v>
          </cell>
          <cell r="S61">
            <v>39512.397500000006</v>
          </cell>
          <cell r="T61">
            <v>0</v>
          </cell>
          <cell r="U61">
            <v>0</v>
          </cell>
          <cell r="V61">
            <v>39512.397500000006</v>
          </cell>
          <cell r="W61">
            <v>487.5</v>
          </cell>
          <cell r="X61">
            <v>650</v>
          </cell>
          <cell r="Y61">
            <v>812.5</v>
          </cell>
          <cell r="Z61">
            <v>0</v>
          </cell>
          <cell r="AA61">
            <v>39512.397500000006</v>
          </cell>
          <cell r="AB61" t="str">
            <v>Phase 2 - as per RED Group; not programmed at this time</v>
          </cell>
        </row>
        <row r="62">
          <cell r="B62" t="str">
            <v>A11B.PS.4</v>
          </cell>
          <cell r="C62">
            <v>63</v>
          </cell>
          <cell r="D62" t="str">
            <v>PS-19-04</v>
          </cell>
          <cell r="E62">
            <v>0</v>
          </cell>
          <cell r="F62" t="str">
            <v>AIR</v>
          </cell>
          <cell r="G62" t="str">
            <v>-</v>
          </cell>
          <cell r="H62" t="str">
            <v>PS</v>
          </cell>
          <cell r="I62" t="str">
            <v>A11B</v>
          </cell>
          <cell r="J62" t="str">
            <v>Nondestructive Evaluation (NDE) for Critical Engine Components</v>
          </cell>
          <cell r="K62">
            <v>0</v>
          </cell>
          <cell r="L62">
            <v>0</v>
          </cell>
          <cell r="M62">
            <v>39512.397500000006</v>
          </cell>
          <cell r="N62">
            <v>0</v>
          </cell>
          <cell r="O62">
            <v>0</v>
          </cell>
          <cell r="P62">
            <v>39512.397500000006</v>
          </cell>
          <cell r="Q62">
            <v>0</v>
          </cell>
          <cell r="R62">
            <v>0</v>
          </cell>
          <cell r="S62">
            <v>39512.397500000006</v>
          </cell>
          <cell r="T62">
            <v>0</v>
          </cell>
          <cell r="U62">
            <v>0</v>
          </cell>
          <cell r="V62">
            <v>39512.397500000006</v>
          </cell>
          <cell r="W62">
            <v>1012.5</v>
          </cell>
          <cell r="X62">
            <v>1350</v>
          </cell>
          <cell r="Y62">
            <v>1687.5</v>
          </cell>
          <cell r="Z62">
            <v>0</v>
          </cell>
          <cell r="AA62">
            <v>39512.397500000006</v>
          </cell>
          <cell r="AB62" t="str">
            <v>Phase 2 - as per RED Group; not programmed at this time</v>
          </cell>
        </row>
        <row r="63">
          <cell r="B63" t="str">
            <v>A11H.SSM.19</v>
          </cell>
          <cell r="C63">
            <v>64</v>
          </cell>
          <cell r="D63" t="str">
            <v>SSM-19-04</v>
          </cell>
          <cell r="E63">
            <v>0</v>
          </cell>
          <cell r="F63" t="str">
            <v>AFS</v>
          </cell>
          <cell r="G63" t="str">
            <v>-</v>
          </cell>
          <cell r="H63" t="str">
            <v>SSM</v>
          </cell>
          <cell r="I63" t="str">
            <v>A11H</v>
          </cell>
          <cell r="J63" t="str">
            <v>General Aviation &amp; Rotorcraft Airman Certification Standards for Maneuvers Training Research</v>
          </cell>
          <cell r="K63">
            <v>0</v>
          </cell>
          <cell r="L63">
            <v>0</v>
          </cell>
          <cell r="M63">
            <v>39512.397500000006</v>
          </cell>
          <cell r="N63">
            <v>0</v>
          </cell>
          <cell r="O63">
            <v>0</v>
          </cell>
          <cell r="P63">
            <v>39512.397500000006</v>
          </cell>
          <cell r="Q63">
            <v>0</v>
          </cell>
          <cell r="R63">
            <v>0</v>
          </cell>
          <cell r="S63">
            <v>39512.397500000006</v>
          </cell>
          <cell r="T63">
            <v>0</v>
          </cell>
          <cell r="U63">
            <v>0</v>
          </cell>
          <cell r="V63">
            <v>39512.397500000006</v>
          </cell>
          <cell r="W63">
            <v>356.25</v>
          </cell>
          <cell r="X63">
            <v>475</v>
          </cell>
          <cell r="Y63">
            <v>593.75</v>
          </cell>
          <cell r="Z63">
            <v>0</v>
          </cell>
          <cell r="AA63">
            <v>39512.397500000006</v>
          </cell>
          <cell r="AB63" t="str">
            <v>Phase 2 - as per RED Group; not programmed at this time</v>
          </cell>
        </row>
        <row r="64">
          <cell r="B64" t="str">
            <v>A11J.FCMS.1</v>
          </cell>
          <cell r="C64">
            <v>66</v>
          </cell>
          <cell r="D64" t="str">
            <v>FCMS-19-07</v>
          </cell>
          <cell r="E64">
            <v>0</v>
          </cell>
          <cell r="F64" t="str">
            <v>AIR</v>
          </cell>
          <cell r="G64" t="str">
            <v>-</v>
          </cell>
          <cell r="H64" t="str">
            <v>FCMS</v>
          </cell>
          <cell r="I64" t="str">
            <v>A11J</v>
          </cell>
          <cell r="J64" t="str">
            <v>CO2 Limit Research</v>
          </cell>
          <cell r="K64">
            <v>0</v>
          </cell>
          <cell r="L64">
            <v>0</v>
          </cell>
          <cell r="M64">
            <v>39512.397500000006</v>
          </cell>
          <cell r="N64">
            <v>0</v>
          </cell>
          <cell r="O64">
            <v>0</v>
          </cell>
          <cell r="P64">
            <v>39512.397500000006</v>
          </cell>
          <cell r="Q64">
            <v>0</v>
          </cell>
          <cell r="R64">
            <v>0</v>
          </cell>
          <cell r="S64">
            <v>39512.397500000006</v>
          </cell>
          <cell r="T64">
            <v>0</v>
          </cell>
          <cell r="U64">
            <v>0</v>
          </cell>
          <cell r="V64">
            <v>39512.397500000006</v>
          </cell>
          <cell r="W64">
            <v>0</v>
          </cell>
          <cell r="X64">
            <v>0</v>
          </cell>
          <cell r="Y64">
            <v>0</v>
          </cell>
          <cell r="Z64">
            <v>0</v>
          </cell>
          <cell r="AA64">
            <v>39512.397500000006</v>
          </cell>
          <cell r="AB64" t="str">
            <v>Phase 2 - below top 60</v>
          </cell>
        </row>
        <row r="65">
          <cell r="B65" t="str">
            <v>A11E.ES.6</v>
          </cell>
          <cell r="C65">
            <v>68</v>
          </cell>
          <cell r="D65" t="str">
            <v>ES-19-02</v>
          </cell>
          <cell r="E65">
            <v>0</v>
          </cell>
          <cell r="F65" t="str">
            <v>AIR</v>
          </cell>
          <cell r="G65">
            <v>0</v>
          </cell>
          <cell r="H65" t="str">
            <v>ES</v>
          </cell>
          <cell r="I65" t="str">
            <v>A11E</v>
          </cell>
          <cell r="J65" t="str">
            <v>Wireless Control in the Aircraft Avionics, Flight Controls and Cabin Systems</v>
          </cell>
          <cell r="K65">
            <v>0</v>
          </cell>
          <cell r="L65">
            <v>0</v>
          </cell>
          <cell r="M65">
            <v>39512.397500000006</v>
          </cell>
          <cell r="N65">
            <v>0</v>
          </cell>
          <cell r="O65">
            <v>0</v>
          </cell>
          <cell r="P65">
            <v>39512.397500000006</v>
          </cell>
          <cell r="Q65">
            <v>0</v>
          </cell>
          <cell r="R65">
            <v>0</v>
          </cell>
          <cell r="S65">
            <v>39512.397500000006</v>
          </cell>
          <cell r="T65">
            <v>0</v>
          </cell>
          <cell r="U65">
            <v>0</v>
          </cell>
          <cell r="V65">
            <v>39512.397500000006</v>
          </cell>
          <cell r="W65">
            <v>0</v>
          </cell>
          <cell r="X65">
            <v>0</v>
          </cell>
          <cell r="Y65">
            <v>0</v>
          </cell>
          <cell r="Z65">
            <v>0</v>
          </cell>
          <cell r="AA65">
            <v>39512.397500000006</v>
          </cell>
          <cell r="AB65" t="str">
            <v>Phase 2 - below top 60</v>
          </cell>
        </row>
        <row r="66">
          <cell r="B66" t="str">
            <v>A11G.HF.1</v>
          </cell>
          <cell r="C66">
            <v>69</v>
          </cell>
          <cell r="D66" t="str">
            <v>HF-19-06</v>
          </cell>
          <cell r="E66">
            <v>0</v>
          </cell>
          <cell r="F66" t="str">
            <v>AFS</v>
          </cell>
          <cell r="G66" t="str">
            <v>-</v>
          </cell>
          <cell r="H66" t="str">
            <v>HF</v>
          </cell>
          <cell r="I66" t="str">
            <v>A11G</v>
          </cell>
          <cell r="J66" t="str">
            <v>Enhancing Aviation Safety through Advanced Procedures, Training &amp; Checking Methods, to include Jet Upset</v>
          </cell>
          <cell r="K66">
            <v>0</v>
          </cell>
          <cell r="L66">
            <v>0</v>
          </cell>
          <cell r="M66">
            <v>39512.397500000006</v>
          </cell>
          <cell r="N66">
            <v>0</v>
          </cell>
          <cell r="O66">
            <v>0</v>
          </cell>
          <cell r="P66">
            <v>39512.397500000006</v>
          </cell>
          <cell r="Q66">
            <v>0</v>
          </cell>
          <cell r="R66">
            <v>0</v>
          </cell>
          <cell r="S66">
            <v>39512.397500000006</v>
          </cell>
          <cell r="T66">
            <v>0</v>
          </cell>
          <cell r="U66">
            <v>0</v>
          </cell>
          <cell r="V66">
            <v>39512.397500000006</v>
          </cell>
          <cell r="W66">
            <v>0</v>
          </cell>
          <cell r="X66">
            <v>0</v>
          </cell>
          <cell r="Y66">
            <v>0</v>
          </cell>
          <cell r="Z66">
            <v>0</v>
          </cell>
          <cell r="AA66">
            <v>39512.397500000006</v>
          </cell>
          <cell r="AB66" t="str">
            <v>Phase 2 - below top 60</v>
          </cell>
        </row>
        <row r="67">
          <cell r="B67" t="str">
            <v>A11L.UAS.45</v>
          </cell>
          <cell r="C67">
            <v>70</v>
          </cell>
          <cell r="D67" t="str">
            <v>UAS-19-08</v>
          </cell>
          <cell r="E67">
            <v>0</v>
          </cell>
          <cell r="F67" t="str">
            <v>AFS</v>
          </cell>
          <cell r="G67" t="str">
            <v>-</v>
          </cell>
          <cell r="H67" t="str">
            <v>UAS</v>
          </cell>
          <cell r="I67" t="str">
            <v>A11L</v>
          </cell>
          <cell r="J67" t="str">
            <v>Multiple UAS Command and Control by a Single Operator with a Single Control Station</v>
          </cell>
          <cell r="K67">
            <v>0</v>
          </cell>
          <cell r="L67">
            <v>0</v>
          </cell>
          <cell r="M67">
            <v>39512.397500000006</v>
          </cell>
          <cell r="N67">
            <v>0</v>
          </cell>
          <cell r="O67">
            <v>0</v>
          </cell>
          <cell r="P67">
            <v>39512.397500000006</v>
          </cell>
          <cell r="Q67">
            <v>0</v>
          </cell>
          <cell r="R67">
            <v>0</v>
          </cell>
          <cell r="S67">
            <v>39512.397500000006</v>
          </cell>
          <cell r="T67">
            <v>0</v>
          </cell>
          <cell r="U67">
            <v>0</v>
          </cell>
          <cell r="V67">
            <v>39512.397500000006</v>
          </cell>
          <cell r="W67">
            <v>0</v>
          </cell>
          <cell r="X67">
            <v>0</v>
          </cell>
          <cell r="Y67">
            <v>0</v>
          </cell>
          <cell r="Z67">
            <v>0</v>
          </cell>
          <cell r="AA67">
            <v>39512.397500000006</v>
          </cell>
          <cell r="AB67" t="str">
            <v>Phase 2 - below top 60</v>
          </cell>
        </row>
        <row r="68">
          <cell r="B68" t="str">
            <v>A11E.SIM.9</v>
          </cell>
          <cell r="C68">
            <v>71</v>
          </cell>
          <cell r="D68" t="str">
            <v>SIM-19-09</v>
          </cell>
          <cell r="E68">
            <v>0</v>
          </cell>
          <cell r="F68" t="str">
            <v>AIR</v>
          </cell>
          <cell r="G68" t="str">
            <v>-</v>
          </cell>
          <cell r="H68" t="str">
            <v>SIM</v>
          </cell>
          <cell r="I68" t="str">
            <v>A11E</v>
          </cell>
          <cell r="J68" t="str">
            <v>NASGRO Enhancement, Standardization and Material Properties Database Generation for Damage Tolerance Analysis</v>
          </cell>
          <cell r="K68">
            <v>0</v>
          </cell>
          <cell r="L68">
            <v>0</v>
          </cell>
          <cell r="M68">
            <v>39512.397500000006</v>
          </cell>
          <cell r="N68">
            <v>0</v>
          </cell>
          <cell r="O68">
            <v>0</v>
          </cell>
          <cell r="P68">
            <v>39512.397500000006</v>
          </cell>
          <cell r="Q68">
            <v>0</v>
          </cell>
          <cell r="R68">
            <v>0</v>
          </cell>
          <cell r="S68">
            <v>39512.397500000006</v>
          </cell>
          <cell r="T68">
            <v>0</v>
          </cell>
          <cell r="U68">
            <v>0</v>
          </cell>
          <cell r="V68">
            <v>39512.397500000006</v>
          </cell>
          <cell r="W68">
            <v>0</v>
          </cell>
          <cell r="X68">
            <v>0</v>
          </cell>
          <cell r="Y68">
            <v>0</v>
          </cell>
          <cell r="Z68">
            <v>0</v>
          </cell>
          <cell r="AA68">
            <v>39512.397500000006</v>
          </cell>
          <cell r="AB68" t="str">
            <v>Phase 2 - below top 60</v>
          </cell>
        </row>
        <row r="69">
          <cell r="B69" t="str">
            <v>A11E.MI.7</v>
          </cell>
          <cell r="C69">
            <v>73</v>
          </cell>
          <cell r="D69" t="str">
            <v>M&amp;I-19-03</v>
          </cell>
          <cell r="E69">
            <v>0</v>
          </cell>
          <cell r="F69" t="str">
            <v>AIR</v>
          </cell>
          <cell r="G69" t="str">
            <v>-</v>
          </cell>
          <cell r="H69" t="str">
            <v>M&amp;I</v>
          </cell>
          <cell r="I69" t="str">
            <v>A11E</v>
          </cell>
          <cell r="J69" t="str">
            <v>Conditioned Based Maintenance (CBM) with Structural Health Monitoring (SHM)</v>
          </cell>
          <cell r="K69">
            <v>0</v>
          </cell>
          <cell r="L69">
            <v>0</v>
          </cell>
          <cell r="M69">
            <v>39512.397500000006</v>
          </cell>
          <cell r="N69">
            <v>0</v>
          </cell>
          <cell r="O69">
            <v>0</v>
          </cell>
          <cell r="P69">
            <v>39512.397500000006</v>
          </cell>
          <cell r="Q69">
            <v>0</v>
          </cell>
          <cell r="R69">
            <v>0</v>
          </cell>
          <cell r="S69">
            <v>39512.397500000006</v>
          </cell>
          <cell r="T69">
            <v>0</v>
          </cell>
          <cell r="U69">
            <v>0</v>
          </cell>
          <cell r="V69">
            <v>39512.397500000006</v>
          </cell>
          <cell r="W69">
            <v>0</v>
          </cell>
          <cell r="X69">
            <v>0</v>
          </cell>
          <cell r="Y69">
            <v>0</v>
          </cell>
          <cell r="Z69">
            <v>0</v>
          </cell>
          <cell r="AA69">
            <v>39512.397500000006</v>
          </cell>
          <cell r="AB69" t="str">
            <v>Phase 2 - below top 60</v>
          </cell>
        </row>
        <row r="70">
          <cell r="B70" t="str">
            <v>A11E.MI.5</v>
          </cell>
          <cell r="C70">
            <v>74</v>
          </cell>
          <cell r="D70" t="str">
            <v>M&amp;I-19-04</v>
          </cell>
          <cell r="E70">
            <v>0</v>
          </cell>
          <cell r="F70" t="str">
            <v>AIR</v>
          </cell>
          <cell r="G70" t="str">
            <v>-</v>
          </cell>
          <cell r="H70" t="str">
            <v>M&amp;I</v>
          </cell>
          <cell r="I70" t="str">
            <v>A11E</v>
          </cell>
          <cell r="J70" t="str">
            <v>Maintenance and Inspection of Emerging Metallic Structures and Technologies</v>
          </cell>
          <cell r="K70">
            <v>0</v>
          </cell>
          <cell r="L70">
            <v>0</v>
          </cell>
          <cell r="M70">
            <v>39512.397500000006</v>
          </cell>
          <cell r="N70">
            <v>0</v>
          </cell>
          <cell r="O70">
            <v>0</v>
          </cell>
          <cell r="P70">
            <v>39512.397500000006</v>
          </cell>
          <cell r="Q70">
            <v>0</v>
          </cell>
          <cell r="R70">
            <v>0</v>
          </cell>
          <cell r="S70">
            <v>39512.397500000006</v>
          </cell>
          <cell r="T70">
            <v>0</v>
          </cell>
          <cell r="U70">
            <v>0</v>
          </cell>
          <cell r="V70">
            <v>39512.397500000006</v>
          </cell>
          <cell r="W70">
            <v>0</v>
          </cell>
          <cell r="X70">
            <v>0</v>
          </cell>
          <cell r="Y70">
            <v>0</v>
          </cell>
          <cell r="Z70">
            <v>0</v>
          </cell>
          <cell r="AA70">
            <v>39512.397500000006</v>
          </cell>
          <cell r="AB70" t="str">
            <v>Phase 2 - below top 60</v>
          </cell>
        </row>
        <row r="71">
          <cell r="B71" t="str">
            <v>A11A.FCS.4</v>
          </cell>
          <cell r="C71">
            <v>75</v>
          </cell>
          <cell r="D71" t="str">
            <v>F&amp;CS-19-04</v>
          </cell>
          <cell r="E71">
            <v>0</v>
          </cell>
          <cell r="F71" t="str">
            <v>AIR</v>
          </cell>
          <cell r="G71" t="str">
            <v>-</v>
          </cell>
          <cell r="H71" t="str">
            <v>F&amp;CS</v>
          </cell>
          <cell r="I71" t="str">
            <v>A11A</v>
          </cell>
          <cell r="J71" t="str">
            <v>Halon Replacement Fire Extinguishing Agent Research</v>
          </cell>
          <cell r="K71">
            <v>0</v>
          </cell>
          <cell r="L71">
            <v>0</v>
          </cell>
          <cell r="M71">
            <v>39512.397500000006</v>
          </cell>
          <cell r="N71">
            <v>0</v>
          </cell>
          <cell r="O71">
            <v>0</v>
          </cell>
          <cell r="P71">
            <v>39512.397500000006</v>
          </cell>
          <cell r="Q71">
            <v>0</v>
          </cell>
          <cell r="R71">
            <v>0</v>
          </cell>
          <cell r="S71">
            <v>39512.397500000006</v>
          </cell>
          <cell r="T71">
            <v>0</v>
          </cell>
          <cell r="U71">
            <v>0</v>
          </cell>
          <cell r="V71">
            <v>39512.397500000006</v>
          </cell>
          <cell r="W71">
            <v>0</v>
          </cell>
          <cell r="X71">
            <v>0</v>
          </cell>
          <cell r="Y71">
            <v>0</v>
          </cell>
          <cell r="Z71">
            <v>0</v>
          </cell>
          <cell r="AA71">
            <v>39512.397500000006</v>
          </cell>
          <cell r="AB71" t="str">
            <v>Phase 2 - below top 60</v>
          </cell>
        </row>
        <row r="72">
          <cell r="B72" t="str">
            <v>A11H.TAS.8</v>
          </cell>
          <cell r="C72">
            <v>76</v>
          </cell>
          <cell r="D72" t="str">
            <v>TAS-19-04</v>
          </cell>
          <cell r="E72">
            <v>0</v>
          </cell>
          <cell r="F72" t="str">
            <v>AFS</v>
          </cell>
          <cell r="G72" t="str">
            <v>-</v>
          </cell>
          <cell r="H72" t="str">
            <v>TAS</v>
          </cell>
          <cell r="I72" t="str">
            <v>A11H</v>
          </cell>
          <cell r="J72" t="str">
            <v>Keeping Yesterday's Incident From Becoming Tomorrow's Accident</v>
          </cell>
          <cell r="K72">
            <v>0</v>
          </cell>
          <cell r="L72">
            <v>0</v>
          </cell>
          <cell r="M72">
            <v>39512.397500000006</v>
          </cell>
          <cell r="N72">
            <v>0</v>
          </cell>
          <cell r="O72">
            <v>0</v>
          </cell>
          <cell r="P72">
            <v>39512.397500000006</v>
          </cell>
          <cell r="Q72">
            <v>0</v>
          </cell>
          <cell r="R72">
            <v>0</v>
          </cell>
          <cell r="S72">
            <v>39512.397500000006</v>
          </cell>
          <cell r="T72">
            <v>0</v>
          </cell>
          <cell r="U72">
            <v>0</v>
          </cell>
          <cell r="V72">
            <v>39512.397500000006</v>
          </cell>
          <cell r="W72">
            <v>0</v>
          </cell>
          <cell r="X72">
            <v>0</v>
          </cell>
          <cell r="Y72">
            <v>0</v>
          </cell>
          <cell r="Z72">
            <v>0</v>
          </cell>
          <cell r="AA72">
            <v>39512.397500000006</v>
          </cell>
          <cell r="AB72" t="str">
            <v>Phase 2 - below top 60</v>
          </cell>
        </row>
        <row r="73">
          <cell r="B73" t="str">
            <v>A11L.UAS.46</v>
          </cell>
          <cell r="C73">
            <v>79</v>
          </cell>
          <cell r="D73" t="str">
            <v>UAS-19-09</v>
          </cell>
          <cell r="E73">
            <v>0</v>
          </cell>
          <cell r="F73" t="str">
            <v>AUS</v>
          </cell>
          <cell r="G73" t="str">
            <v>-</v>
          </cell>
          <cell r="H73" t="str">
            <v>UAS</v>
          </cell>
          <cell r="I73" t="str">
            <v>A11L</v>
          </cell>
          <cell r="J73" t="str">
            <v>Air Traffic Control (ATC) Interaction with Airborne Detect and Avoid (DAA)</v>
          </cell>
          <cell r="K73">
            <v>0</v>
          </cell>
          <cell r="L73">
            <v>0</v>
          </cell>
          <cell r="M73">
            <v>39512.397500000006</v>
          </cell>
          <cell r="N73">
            <v>0</v>
          </cell>
          <cell r="O73">
            <v>0</v>
          </cell>
          <cell r="P73">
            <v>39512.397500000006</v>
          </cell>
          <cell r="Q73">
            <v>0</v>
          </cell>
          <cell r="R73">
            <v>0</v>
          </cell>
          <cell r="S73">
            <v>39512.397500000006</v>
          </cell>
          <cell r="T73">
            <v>0</v>
          </cell>
          <cell r="U73">
            <v>0</v>
          </cell>
          <cell r="V73">
            <v>39512.397500000006</v>
          </cell>
          <cell r="W73">
            <v>0</v>
          </cell>
          <cell r="X73">
            <v>0</v>
          </cell>
          <cell r="Y73">
            <v>0</v>
          </cell>
          <cell r="Z73">
            <v>0</v>
          </cell>
          <cell r="AA73">
            <v>39512.397500000006</v>
          </cell>
          <cell r="AB73" t="str">
            <v>Phase 2 - below top 60</v>
          </cell>
        </row>
        <row r="74">
          <cell r="B74" t="str">
            <v>Unbudgeted</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B75">
            <v>0</v>
          </cell>
          <cell r="C75">
            <v>0</v>
          </cell>
          <cell r="D75">
            <v>0</v>
          </cell>
          <cell r="E75">
            <v>0</v>
          </cell>
          <cell r="F75">
            <v>0</v>
          </cell>
          <cell r="G75" t="str">
            <v>Fix Link</v>
          </cell>
          <cell r="H75" t="str">
            <v>Fix Link</v>
          </cell>
          <cell r="I75" t="str">
            <v>Fix Link</v>
          </cell>
          <cell r="J75" t="str">
            <v>Fix Link</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row>
        <row r="76">
          <cell r="B76">
            <v>0</v>
          </cell>
          <cell r="C76">
            <v>0</v>
          </cell>
          <cell r="D76">
            <v>0</v>
          </cell>
          <cell r="E76">
            <v>0</v>
          </cell>
          <cell r="F76">
            <v>0</v>
          </cell>
          <cell r="G76" t="str">
            <v>Fix Link</v>
          </cell>
          <cell r="H76" t="str">
            <v>Fix Link</v>
          </cell>
          <cell r="I76" t="str">
            <v>Fix Link</v>
          </cell>
          <cell r="J76" t="str">
            <v>Fix Link</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B77">
            <v>0</v>
          </cell>
          <cell r="C77">
            <v>0</v>
          </cell>
          <cell r="D77">
            <v>0</v>
          </cell>
          <cell r="E77">
            <v>0</v>
          </cell>
          <cell r="F77">
            <v>0</v>
          </cell>
          <cell r="G77" t="str">
            <v>Fix Link</v>
          </cell>
          <cell r="H77" t="str">
            <v>Fix Link</v>
          </cell>
          <cell r="I77" t="str">
            <v>Fix Link</v>
          </cell>
          <cell r="J77" t="str">
            <v>Fix Link</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B78">
            <v>0</v>
          </cell>
          <cell r="C78">
            <v>0</v>
          </cell>
          <cell r="D78">
            <v>0</v>
          </cell>
          <cell r="E78">
            <v>0</v>
          </cell>
          <cell r="F78">
            <v>0</v>
          </cell>
          <cell r="G78" t="str">
            <v>Fix Link</v>
          </cell>
          <cell r="H78" t="str">
            <v>Fix Link</v>
          </cell>
          <cell r="I78" t="str">
            <v>Fix Link</v>
          </cell>
          <cell r="J78" t="str">
            <v>Fix Link</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B79">
            <v>0</v>
          </cell>
          <cell r="C79">
            <v>0</v>
          </cell>
          <cell r="D79">
            <v>0</v>
          </cell>
          <cell r="E79">
            <v>0</v>
          </cell>
          <cell r="F79">
            <v>0</v>
          </cell>
          <cell r="G79" t="str">
            <v>Fix Link</v>
          </cell>
          <cell r="H79" t="str">
            <v>Fix Link</v>
          </cell>
          <cell r="I79" t="str">
            <v>Fix Link</v>
          </cell>
          <cell r="J79" t="str">
            <v>Fix Link</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row>
        <row r="80">
          <cell r="B80">
            <v>0</v>
          </cell>
          <cell r="C80">
            <v>0</v>
          </cell>
          <cell r="D80">
            <v>0</v>
          </cell>
          <cell r="E80">
            <v>0</v>
          </cell>
          <cell r="F80">
            <v>0</v>
          </cell>
          <cell r="G80" t="str">
            <v>Fix Link</v>
          </cell>
          <cell r="H80" t="str">
            <v>Fix Link</v>
          </cell>
          <cell r="I80" t="str">
            <v>Fix Link</v>
          </cell>
          <cell r="J80" t="str">
            <v>Fix Link</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row>
        <row r="81">
          <cell r="B81">
            <v>0</v>
          </cell>
          <cell r="C81">
            <v>0</v>
          </cell>
          <cell r="D81">
            <v>0</v>
          </cell>
          <cell r="E81">
            <v>0</v>
          </cell>
          <cell r="F81">
            <v>0</v>
          </cell>
          <cell r="G81" t="str">
            <v>Fix Link</v>
          </cell>
          <cell r="H81" t="str">
            <v>Fix Link</v>
          </cell>
          <cell r="I81" t="str">
            <v>Fix Link</v>
          </cell>
          <cell r="J81" t="str">
            <v>Fix Link</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row>
        <row r="82">
          <cell r="B82">
            <v>0</v>
          </cell>
          <cell r="C82">
            <v>0</v>
          </cell>
          <cell r="D82">
            <v>0</v>
          </cell>
          <cell r="E82">
            <v>0</v>
          </cell>
          <cell r="F82">
            <v>0</v>
          </cell>
          <cell r="G82" t="str">
            <v>Fix Link</v>
          </cell>
          <cell r="H82" t="str">
            <v>Fix Link</v>
          </cell>
          <cell r="I82" t="str">
            <v>Fix Link</v>
          </cell>
          <cell r="J82" t="str">
            <v>Fix Link</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row>
        <row r="83">
          <cell r="B83">
            <v>0</v>
          </cell>
          <cell r="C83">
            <v>0</v>
          </cell>
          <cell r="D83">
            <v>0</v>
          </cell>
          <cell r="E83">
            <v>0</v>
          </cell>
          <cell r="F83">
            <v>0</v>
          </cell>
          <cell r="G83" t="str">
            <v>Fix Link</v>
          </cell>
          <cell r="H83" t="str">
            <v>Fix Link</v>
          </cell>
          <cell r="I83" t="str">
            <v>Fix Link</v>
          </cell>
          <cell r="J83" t="str">
            <v>Fix Link</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row>
        <row r="84">
          <cell r="B84">
            <v>0</v>
          </cell>
          <cell r="C84">
            <v>0</v>
          </cell>
          <cell r="D84">
            <v>0</v>
          </cell>
          <cell r="E84">
            <v>0</v>
          </cell>
          <cell r="F84">
            <v>0</v>
          </cell>
          <cell r="G84" t="str">
            <v>Fix Link</v>
          </cell>
          <cell r="H84" t="str">
            <v>Fix Link</v>
          </cell>
          <cell r="I84" t="str">
            <v>Fix Link</v>
          </cell>
          <cell r="J84" t="str">
            <v>Fix Link</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row>
        <row r="85">
          <cell r="B85">
            <v>0</v>
          </cell>
          <cell r="C85">
            <v>0</v>
          </cell>
          <cell r="D85">
            <v>0</v>
          </cell>
          <cell r="E85">
            <v>0</v>
          </cell>
          <cell r="F85">
            <v>0</v>
          </cell>
          <cell r="G85" t="str">
            <v>Fix Link</v>
          </cell>
          <cell r="H85" t="str">
            <v>Fix Link</v>
          </cell>
          <cell r="I85" t="str">
            <v>Fix Link</v>
          </cell>
          <cell r="J85" t="str">
            <v>Fix Link</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row>
        <row r="86">
          <cell r="B86">
            <v>0</v>
          </cell>
          <cell r="C86">
            <v>0</v>
          </cell>
          <cell r="D86">
            <v>0</v>
          </cell>
          <cell r="E86">
            <v>0</v>
          </cell>
          <cell r="F86">
            <v>0</v>
          </cell>
          <cell r="G86" t="str">
            <v>Fix Link</v>
          </cell>
          <cell r="H86" t="str">
            <v>Fix Link</v>
          </cell>
          <cell r="I86" t="str">
            <v>Fix Link</v>
          </cell>
          <cell r="J86" t="str">
            <v>Fix Link</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row>
        <row r="87">
          <cell r="B87">
            <v>0</v>
          </cell>
          <cell r="C87">
            <v>0</v>
          </cell>
          <cell r="D87">
            <v>0</v>
          </cell>
          <cell r="E87">
            <v>0</v>
          </cell>
          <cell r="F87">
            <v>0</v>
          </cell>
          <cell r="G87" t="str">
            <v>Fix Link</v>
          </cell>
          <cell r="H87" t="str">
            <v>Fix Link</v>
          </cell>
          <cell r="I87" t="str">
            <v>Fix Link</v>
          </cell>
          <cell r="J87" t="str">
            <v>Fix Link</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row>
        <row r="88">
          <cell r="B88">
            <v>0</v>
          </cell>
          <cell r="C88">
            <v>0</v>
          </cell>
          <cell r="D88">
            <v>0</v>
          </cell>
          <cell r="E88">
            <v>0</v>
          </cell>
          <cell r="F88">
            <v>0</v>
          </cell>
          <cell r="G88" t="str">
            <v>Fix Link</v>
          </cell>
          <cell r="H88" t="str">
            <v>Fix Link</v>
          </cell>
          <cell r="I88" t="str">
            <v>Fix Link</v>
          </cell>
          <cell r="J88" t="str">
            <v>Fix Link</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row>
        <row r="89">
          <cell r="B89">
            <v>0</v>
          </cell>
          <cell r="C89">
            <v>0</v>
          </cell>
          <cell r="D89">
            <v>0</v>
          </cell>
          <cell r="E89">
            <v>0</v>
          </cell>
          <cell r="F89">
            <v>0</v>
          </cell>
          <cell r="G89" t="str">
            <v>Fix Link</v>
          </cell>
          <cell r="H89" t="str">
            <v>Fix Link</v>
          </cell>
          <cell r="I89" t="str">
            <v>Fix Link</v>
          </cell>
          <cell r="J89" t="str">
            <v>Fix Link</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row>
        <row r="90">
          <cell r="B90">
            <v>0</v>
          </cell>
          <cell r="C90">
            <v>0</v>
          </cell>
          <cell r="D90">
            <v>0</v>
          </cell>
          <cell r="E90">
            <v>0</v>
          </cell>
          <cell r="F90">
            <v>0</v>
          </cell>
          <cell r="G90" t="str">
            <v>Fix Link</v>
          </cell>
          <cell r="H90" t="str">
            <v>Fix Link</v>
          </cell>
          <cell r="I90" t="str">
            <v>Fix Link</v>
          </cell>
          <cell r="J90" t="str">
            <v>Fix Link</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row>
        <row r="91">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row>
        <row r="92">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row>
        <row r="93">
          <cell r="B93">
            <v>0</v>
          </cell>
          <cell r="C93">
            <v>0</v>
          </cell>
          <cell r="D93">
            <v>0</v>
          </cell>
          <cell r="E93">
            <v>0</v>
          </cell>
          <cell r="F93">
            <v>0</v>
          </cell>
          <cell r="G93">
            <v>0</v>
          </cell>
          <cell r="H93">
            <v>0</v>
          </cell>
          <cell r="I93">
            <v>0</v>
          </cell>
          <cell r="J93">
            <v>0</v>
          </cell>
          <cell r="K93">
            <v>0</v>
          </cell>
          <cell r="L93">
            <v>39512.397500000006</v>
          </cell>
          <cell r="M93">
            <v>0</v>
          </cell>
          <cell r="N93">
            <v>0</v>
          </cell>
          <cell r="O93">
            <v>39512.397500000006</v>
          </cell>
          <cell r="P93">
            <v>0</v>
          </cell>
          <cell r="Q93">
            <v>0</v>
          </cell>
          <cell r="R93">
            <v>39512.397500000006</v>
          </cell>
          <cell r="S93">
            <v>0</v>
          </cell>
          <cell r="T93">
            <v>0</v>
          </cell>
          <cell r="U93">
            <v>39512.397500000006</v>
          </cell>
          <cell r="V93">
            <v>0</v>
          </cell>
          <cell r="W93">
            <v>37225.498124999998</v>
          </cell>
          <cell r="X93">
            <v>49633.997499999998</v>
          </cell>
          <cell r="Y93">
            <v>62042.496874999997</v>
          </cell>
          <cell r="Z93">
            <v>39512.397500000006</v>
          </cell>
          <cell r="AA93">
            <v>0</v>
          </cell>
          <cell r="AB93">
            <v>0</v>
          </cell>
        </row>
        <row r="94">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1075</v>
          </cell>
          <cell r="AA94">
            <v>-0.14550000000599539</v>
          </cell>
          <cell r="AB94">
            <v>0</v>
          </cell>
        </row>
        <row r="95">
          <cell r="Z95">
            <v>0</v>
          </cell>
          <cell r="AA95">
            <v>1075.145500000006</v>
          </cell>
        </row>
        <row r="96">
          <cell r="X96" t="str">
            <v xml:space="preserve">FY19 Target = </v>
          </cell>
          <cell r="Z96">
            <v>39512.252</v>
          </cell>
        </row>
        <row r="97">
          <cell r="Z97">
            <v>0</v>
          </cell>
        </row>
        <row r="99">
          <cell r="B99" t="str">
            <v>Weather</v>
          </cell>
        </row>
        <row r="100">
          <cell r="B100" t="str">
            <v>A11K.WX.2</v>
          </cell>
          <cell r="C100">
            <v>0</v>
          </cell>
          <cell r="D100" t="str">
            <v>WX-19-04</v>
          </cell>
          <cell r="E100">
            <v>0</v>
          </cell>
          <cell r="F100">
            <v>0</v>
          </cell>
          <cell r="G100">
            <v>0</v>
          </cell>
          <cell r="H100">
            <v>0</v>
          </cell>
          <cell r="I100" t="str">
            <v>A11K</v>
          </cell>
          <cell r="J100" t="str">
            <v>(TAIWIN) Terminal Area Icing Weather Information for NextGen</v>
          </cell>
          <cell r="K100">
            <v>0</v>
          </cell>
          <cell r="L100">
            <v>0</v>
          </cell>
          <cell r="M100">
            <v>0</v>
          </cell>
          <cell r="N100">
            <v>0</v>
          </cell>
          <cell r="O100">
            <v>0</v>
          </cell>
          <cell r="P100">
            <v>0</v>
          </cell>
          <cell r="Q100">
            <v>0</v>
          </cell>
          <cell r="R100">
            <v>0</v>
          </cell>
          <cell r="S100">
            <v>0</v>
          </cell>
          <cell r="T100">
            <v>0</v>
          </cell>
          <cell r="U100">
            <v>0</v>
          </cell>
          <cell r="V100">
            <v>0</v>
          </cell>
          <cell r="W100" t="str">
            <v>-</v>
          </cell>
          <cell r="X100" t="str">
            <v>-</v>
          </cell>
          <cell r="Y100" t="str">
            <v>-</v>
          </cell>
          <cell r="Z100">
            <v>1430</v>
          </cell>
          <cell r="AA100">
            <v>0</v>
          </cell>
          <cell r="AB100">
            <v>0</v>
          </cell>
        </row>
        <row r="101">
          <cell r="B101" t="str">
            <v>A11K.WX.3</v>
          </cell>
          <cell r="C101">
            <v>0</v>
          </cell>
          <cell r="D101" t="str">
            <v>WX-19-02</v>
          </cell>
          <cell r="E101">
            <v>0</v>
          </cell>
          <cell r="F101">
            <v>0</v>
          </cell>
          <cell r="G101">
            <v>0</v>
          </cell>
          <cell r="H101">
            <v>0</v>
          </cell>
          <cell r="I101" t="str">
            <v>A11K</v>
          </cell>
          <cell r="J101" t="str">
            <v xml:space="preserve"> (HIWC) Mitigating the Ice Crystal Weather Threat to Aircraft Turbine Engines</v>
          </cell>
          <cell r="K101">
            <v>0</v>
          </cell>
          <cell r="L101">
            <v>0</v>
          </cell>
          <cell r="M101">
            <v>0</v>
          </cell>
          <cell r="N101">
            <v>0</v>
          </cell>
          <cell r="O101">
            <v>0</v>
          </cell>
          <cell r="P101">
            <v>0</v>
          </cell>
          <cell r="Q101">
            <v>0</v>
          </cell>
          <cell r="R101">
            <v>0</v>
          </cell>
          <cell r="S101">
            <v>0</v>
          </cell>
          <cell r="T101">
            <v>0</v>
          </cell>
          <cell r="U101">
            <v>0</v>
          </cell>
          <cell r="V101">
            <v>0</v>
          </cell>
          <cell r="W101" t="str">
            <v>-</v>
          </cell>
          <cell r="X101" t="str">
            <v>-</v>
          </cell>
          <cell r="Y101" t="str">
            <v>-</v>
          </cell>
          <cell r="Z101">
            <v>770</v>
          </cell>
          <cell r="AA101">
            <v>0</v>
          </cell>
          <cell r="AB101">
            <v>0</v>
          </cell>
        </row>
        <row r="102">
          <cell r="B102" t="str">
            <v>A11K.WX.9</v>
          </cell>
          <cell r="C102">
            <v>0</v>
          </cell>
          <cell r="D102" t="str">
            <v>WX-19-01</v>
          </cell>
          <cell r="E102">
            <v>0</v>
          </cell>
          <cell r="F102">
            <v>0</v>
          </cell>
          <cell r="G102">
            <v>0</v>
          </cell>
          <cell r="H102">
            <v>0</v>
          </cell>
          <cell r="I102" t="str">
            <v>A11K</v>
          </cell>
          <cell r="J102" t="str">
            <v>Convectively Induced Turbulence - Extent, Severity, and its Impact on Aviation</v>
          </cell>
          <cell r="K102">
            <v>0</v>
          </cell>
          <cell r="L102">
            <v>0</v>
          </cell>
          <cell r="M102">
            <v>0</v>
          </cell>
          <cell r="N102">
            <v>0</v>
          </cell>
          <cell r="O102">
            <v>0</v>
          </cell>
          <cell r="P102">
            <v>0</v>
          </cell>
          <cell r="Q102">
            <v>0</v>
          </cell>
          <cell r="R102">
            <v>0</v>
          </cell>
          <cell r="S102">
            <v>0</v>
          </cell>
          <cell r="T102">
            <v>0</v>
          </cell>
          <cell r="U102">
            <v>0</v>
          </cell>
          <cell r="V102">
            <v>0</v>
          </cell>
          <cell r="W102" t="str">
            <v>-</v>
          </cell>
          <cell r="X102" t="str">
            <v>-</v>
          </cell>
          <cell r="Y102" t="str">
            <v>-</v>
          </cell>
          <cell r="Z102">
            <v>407</v>
          </cell>
          <cell r="AA102">
            <v>0</v>
          </cell>
          <cell r="AB102">
            <v>0</v>
          </cell>
        </row>
        <row r="103">
          <cell r="B103" t="str">
            <v>A11K.WX.10</v>
          </cell>
          <cell r="C103">
            <v>0</v>
          </cell>
          <cell r="D103" t="str">
            <v>WX-19-03</v>
          </cell>
          <cell r="E103">
            <v>0</v>
          </cell>
          <cell r="F103">
            <v>0</v>
          </cell>
          <cell r="G103">
            <v>0</v>
          </cell>
          <cell r="H103">
            <v>0</v>
          </cell>
          <cell r="I103" t="str">
            <v>A11K</v>
          </cell>
          <cell r="J103" t="str">
            <v>Validation of Advanced Airborne Weather Hazards Detection</v>
          </cell>
          <cell r="K103">
            <v>0</v>
          </cell>
          <cell r="L103">
            <v>0</v>
          </cell>
          <cell r="M103">
            <v>0</v>
          </cell>
          <cell r="N103">
            <v>0</v>
          </cell>
          <cell r="O103">
            <v>0</v>
          </cell>
          <cell r="P103">
            <v>0</v>
          </cell>
          <cell r="Q103">
            <v>0</v>
          </cell>
          <cell r="R103">
            <v>0</v>
          </cell>
          <cell r="S103">
            <v>0</v>
          </cell>
          <cell r="T103">
            <v>0</v>
          </cell>
          <cell r="U103">
            <v>0</v>
          </cell>
          <cell r="V103">
            <v>0</v>
          </cell>
          <cell r="W103" t="str">
            <v>-</v>
          </cell>
          <cell r="X103" t="str">
            <v>-</v>
          </cell>
          <cell r="Y103" t="str">
            <v>-</v>
          </cell>
          <cell r="Z103">
            <v>488</v>
          </cell>
          <cell r="AA103">
            <v>0</v>
          </cell>
          <cell r="AB103">
            <v>0</v>
          </cell>
        </row>
        <row r="104">
          <cell r="B104" t="str">
            <v>A11K.WX.11</v>
          </cell>
          <cell r="C104">
            <v>0</v>
          </cell>
          <cell r="D104" t="str">
            <v>WX-19-05</v>
          </cell>
          <cell r="E104">
            <v>0</v>
          </cell>
          <cell r="F104">
            <v>0</v>
          </cell>
          <cell r="G104">
            <v>0</v>
          </cell>
          <cell r="H104">
            <v>0</v>
          </cell>
          <cell r="I104" t="str">
            <v>A11K</v>
          </cell>
          <cell r="J104" t="str">
            <v xml:space="preserve"> Weather Reporting Requirements and Dissemination for Helicopter Emergency Medical Services (HEMS) and Unmanned Aerial Systems (UAS) for off-Airport Operations</v>
          </cell>
          <cell r="K104">
            <v>0</v>
          </cell>
          <cell r="L104">
            <v>0</v>
          </cell>
          <cell r="M104">
            <v>0</v>
          </cell>
          <cell r="N104">
            <v>0</v>
          </cell>
          <cell r="O104">
            <v>0</v>
          </cell>
          <cell r="P104">
            <v>0</v>
          </cell>
          <cell r="Q104">
            <v>0</v>
          </cell>
          <cell r="R104">
            <v>0</v>
          </cell>
          <cell r="S104">
            <v>0</v>
          </cell>
          <cell r="T104">
            <v>0</v>
          </cell>
          <cell r="U104">
            <v>0</v>
          </cell>
          <cell r="V104">
            <v>0</v>
          </cell>
          <cell r="W104" t="str">
            <v>-</v>
          </cell>
          <cell r="X104" t="str">
            <v>-</v>
          </cell>
          <cell r="Y104" t="str">
            <v>-</v>
          </cell>
          <cell r="Z104">
            <v>405</v>
          </cell>
          <cell r="AA104">
            <v>0</v>
          </cell>
          <cell r="AB104">
            <v>0</v>
          </cell>
        </row>
        <row r="105">
          <cell r="Z105">
            <v>3500</v>
          </cell>
        </row>
        <row r="108">
          <cell r="B108" t="str">
            <v>HF NextGen</v>
          </cell>
        </row>
        <row r="109">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row>
        <row r="110">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wssvr"/>
      <sheetName val="C3ean"/>
    </sheetNames>
    <sheetDataSet>
      <sheetData sheetId="0"/>
      <sheetData sheetId="1">
        <row r="1">
          <cell r="A1" t="str">
            <v>1. Control Account # *</v>
          </cell>
          <cell r="B1" t="str">
            <v>2. Title of Research Requirement *</v>
          </cell>
          <cell r="C1" t="str">
            <v>15. Sponsoring Office Manager's Name *</v>
          </cell>
          <cell r="D1" t="str">
            <v>3. TCRG *</v>
          </cell>
          <cell r="E1" t="str">
            <v>3a AVS S/O</v>
          </cell>
          <cell r="F1" t="str">
            <v>9. Date Modified *</v>
          </cell>
          <cell r="G1" t="str">
            <v>10. Sponsoring POC and Office *</v>
          </cell>
          <cell r="H1" t="str">
            <v>11. Proposed FAA Research Manager*</v>
          </cell>
          <cell r="I1" t="str">
            <v>12. Proposed Research Performer</v>
          </cell>
          <cell r="J1" t="str">
            <v>13. Other Related Offices</v>
          </cell>
          <cell r="K1" t="str">
            <v>14. Endorsement of Sponsoring Office's Manager *</v>
          </cell>
          <cell r="L1" t="str">
            <v>16. Executive Summary *</v>
          </cell>
          <cell r="M1" t="str">
            <v>4. Status *</v>
          </cell>
          <cell r="N1" t="str">
            <v>6. First Fiscal Year of Programmed Funding *</v>
          </cell>
          <cell r="O1" t="str">
            <v>7. Last Fiscal Year of Proposed Funding *</v>
          </cell>
        </row>
        <row r="2">
          <cell r="A2" t="str">
            <v>A11A.FCS.1</v>
          </cell>
          <cell r="B2" t="str">
            <v>Aircraft Fire Safety</v>
          </cell>
          <cell r="C2" t="str">
            <v>ANM-100, Jeff Duven</v>
          </cell>
          <cell r="D2" t="str">
            <v>F&amp;CS</v>
          </cell>
          <cell r="E2" t="str">
            <v>AIR</v>
          </cell>
          <cell r="F2">
            <v>42580</v>
          </cell>
          <cell r="G2" t="str">
            <v>Jeff Gardlin, ANM-115</v>
          </cell>
          <cell r="H2" t="str">
            <v xml:space="preserve">
​Richard Hill, 609-485-5997, ANG-E21</v>
          </cell>
          <cell r="I2" t="str">
            <v>x</v>
          </cell>
          <cell r="J2" t="str">
            <v>AIR-100, ACE-100</v>
          </cell>
          <cell r="K2" t="str">
            <v>Yes</v>
          </cell>
          <cell r="L2" t="str">
            <v xml:space="preserve">This research will provide the information necessary to make regulatory and policy decisions regarding the use of  new materials for aircraft construction, as well as installed systems​ (e.g., fuel cells), and transportation </v>
          </cell>
          <cell r="M2" t="str">
            <v>Ongoing (programmed and budgeted for previous FYxx)</v>
          </cell>
          <cell r="N2" t="str">
            <v>FY15</v>
          </cell>
          <cell r="O2" t="str">
            <v>FY30</v>
          </cell>
        </row>
        <row r="3">
          <cell r="A3" t="str">
            <v>A11A.FCS.4</v>
          </cell>
          <cell r="B3" t="str">
            <v>Halon Replacement Fire Extinguishing Agent Research</v>
          </cell>
          <cell r="C3" t="str">
            <v>ANM-100, Jeff Duven</v>
          </cell>
          <cell r="D3" t="str">
            <v>F&amp;CS</v>
          </cell>
          <cell r="E3" t="str">
            <v>AIR</v>
          </cell>
          <cell r="F3">
            <v>42580</v>
          </cell>
          <cell r="G3" t="str">
            <v>Stephen Happenny, ANM-112</v>
          </cell>
          <cell r="H3" t="str">
            <v xml:space="preserve">
Constantine (Gus) SarkosANG-E21Manager of Fire Safety Branch609-485-5620 (office)609-485-8030 (fax)constantine.sarkos@faa.gov</v>
          </cell>
          <cell r="I3" t="str">
            <v>Dave Blake (ANG-E211) and Douglas Ingerson (ANG-E211)</v>
          </cell>
          <cell r="J3" t="str">
            <v>William Voss API-001 &amp; Thomas Helman AFS-330</v>
          </cell>
          <cell r="K3" t="str">
            <v>Yes</v>
          </cell>
          <cell r="L3" t="str">
            <v>No acceptable halon replacement agents have been found for cargo compartment and engine/APU. The Halon Replacement ARC recommended FAA expend additional resources to identify alternate agents.</v>
          </cell>
          <cell r="M3" t="str">
            <v>New Requirement (first time new submission)</v>
          </cell>
          <cell r="N3" t="str">
            <v>FY19</v>
          </cell>
          <cell r="O3" t="str">
            <v>FY20</v>
          </cell>
        </row>
        <row r="4">
          <cell r="A4" t="str">
            <v>A11B.PS.1</v>
          </cell>
          <cell r="B4" t="str">
            <v>Advanced Damage Tolerance and Risk Assessment Methods for Engine Life-Limited Parts</v>
          </cell>
          <cell r="C4" t="str">
            <v>ANE-100, Colleen D'Alessandro</v>
          </cell>
          <cell r="D4" t="str">
            <v>PS</v>
          </cell>
          <cell r="E4" t="str">
            <v>AIR</v>
          </cell>
          <cell r="F4">
            <v>42549</v>
          </cell>
          <cell r="G4" t="str">
            <v>Tim Mouzakis, ANE-111</v>
          </cell>
          <cell r="H4" t="str">
            <v xml:space="preserve">
​Dave Galella, 609-485-5784, ANG-E282</v>
          </cell>
          <cell r="I4" t="str">
            <v>Southwest Research Institute with support from the engine manufacturers.</v>
          </cell>
          <cell r="J4" t="str">
            <v>N/A</v>
          </cell>
          <cell r="K4" t="str">
            <v>YES</v>
          </cell>
          <cell r="L4" t="str">
            <v>The overall objective of this work is to develop advanced damage tolerance and risk assessment methods and data that can be used to reduce the risk of failures of high-energy rotors and other life-limited engine components.</v>
          </cell>
          <cell r="M4" t="str">
            <v>Ongoing (programmed and budgeted for previous FYxx)</v>
          </cell>
          <cell r="N4" t="str">
            <v>FY2010</v>
          </cell>
          <cell r="O4" t="str">
            <v>FY2021</v>
          </cell>
        </row>
        <row r="5">
          <cell r="A5" t="str">
            <v>A11B.PS.3</v>
          </cell>
          <cell r="B5" t="str">
            <v>Volcanic Ash Engine Ingestion</v>
          </cell>
          <cell r="C5" t="str">
            <v>ANE-100, Colleen D'Alessandro</v>
          </cell>
          <cell r="D5" t="str">
            <v>PS</v>
          </cell>
          <cell r="E5" t="str">
            <v>AIR</v>
          </cell>
          <cell r="F5">
            <v>42552</v>
          </cell>
          <cell r="G5" t="str">
            <v>Jorge Fernandez, ANE-110</v>
          </cell>
          <cell r="H5" t="str">
            <v xml:space="preserve">
​Dave Galella, 609 485 5784, ANG-E282</v>
          </cell>
          <cell r="I5" t="str">
            <v>VIPR, Air Force, NASA</v>
          </cell>
          <cell r="J5" t="str">
            <v>AFS-200</v>
          </cell>
          <cell r="K5" t="str">
            <v>yes</v>
          </cell>
          <cell r="L5" t="str">
            <v xml:space="preserve">There is still no scientific data on how in-flight exposure to volcanic ash will impact engines nor what measures should be taken once exposure has occurred. </v>
          </cell>
          <cell r="M5" t="str">
            <v>Ongoing (programmed and budgeted for previous FYxx)</v>
          </cell>
          <cell r="N5" t="str">
            <v>FY13</v>
          </cell>
          <cell r="O5" t="str">
            <v>FY17</v>
          </cell>
        </row>
        <row r="6">
          <cell r="A6" t="str">
            <v>A11C.SIC.1</v>
          </cell>
          <cell r="B6" t="str">
            <v>Damage Tolerance of Composite Structures</v>
          </cell>
          <cell r="C6" t="str">
            <v>ANM-100, Jeff Duven</v>
          </cell>
          <cell r="D6" t="str">
            <v>SIC</v>
          </cell>
          <cell r="E6" t="str">
            <v>AIR</v>
          </cell>
          <cell r="F6">
            <v>42576</v>
          </cell>
          <cell r="G6" t="str">
            <v>ANM-115, Mark Freisthler</v>
          </cell>
          <cell r="H6" t="str">
            <v xml:space="preserve">
​Curt Davies, 609-485-8758, ANG-E281</v>
          </cell>
          <cell r="I6" t="str">
            <v>Not Known</v>
          </cell>
          <cell r="J6" t="str">
            <v>AIR-100, ASW-170, ACE-111, ANE-110</v>
          </cell>
          <cell r="K6" t="str">
            <v>Yes</v>
          </cell>
          <cell r="L6" t="str">
            <v>Composite DT research addresses critical damage threats (accidental damage, environmental effects, and fabrication defects), COS issues, large scale test &amp; analysis protocol for composite/metal assemblies, and new design features, materials &amp; processes.</v>
          </cell>
          <cell r="M6" t="str">
            <v>Ongoing (programmed and budgeted for previous FYxx)</v>
          </cell>
          <cell r="N6" t="str">
            <v>FY2010</v>
          </cell>
          <cell r="O6" t="str">
            <v>FY2022</v>
          </cell>
        </row>
        <row r="7">
          <cell r="A7" t="str">
            <v>A11C.SIC.12</v>
          </cell>
          <cell r="B7" t="str">
            <v>Continued Operational Safety (COS) and Certification Efficiency (CE) for Emerging Composite Technologies</v>
          </cell>
          <cell r="C7" t="str">
            <v>AIR-100, Susan Cabler</v>
          </cell>
          <cell r="D7" t="str">
            <v>SIC</v>
          </cell>
          <cell r="E7" t="str">
            <v>AIR</v>
          </cell>
          <cell r="G7" t="str">
            <v>Dave Walen, Larry Ilcewicz -- AIR-100</v>
          </cell>
          <cell r="H7" t="str">
            <v xml:space="preserve">
​Curtis Davies, +6094858758,curtis.davies@faa.gov, ANG-E281</v>
          </cell>
          <cell r="I7" t="str">
            <v>FAA Technical Center, ANG-281</v>
          </cell>
          <cell r="J7" t="str">
            <v>ANM-115, ACE-111, ASW-170, ANE-110</v>
          </cell>
          <cell r="K7" t="str">
            <v>YES</v>
          </cell>
          <cell r="L7" t="str">
            <v xml:space="preserve">This research addresses four key issues for emerging composite technologies derived from Continued Operational Safety (COS) and Certification Efficiency (CE) experiences with expanding composite applications. </v>
          </cell>
          <cell r="M7" t="str">
            <v>Ongoing (programmed and budgeted for previous FYxx)</v>
          </cell>
          <cell r="N7" t="str">
            <v>FY17</v>
          </cell>
          <cell r="O7" t="str">
            <v>FY21</v>
          </cell>
        </row>
        <row r="8">
          <cell r="A8" t="str">
            <v>A11C.SIC.2</v>
          </cell>
          <cell r="B8" t="str">
            <v>Composite Maintenance Practices</v>
          </cell>
          <cell r="C8" t="str">
            <v>AIR-100, Susan Cabler</v>
          </cell>
          <cell r="D8" t="str">
            <v>SIC</v>
          </cell>
          <cell r="E8" t="str">
            <v>AIR</v>
          </cell>
          <cell r="G8" t="str">
            <v>Rusty Jones AIR-100</v>
          </cell>
          <cell r="H8" t="str">
            <v xml:space="preserve">
​Curt Davies, 609-485-8758, ANG-E281</v>
          </cell>
          <cell r="I8" t="str">
            <v>Not Known</v>
          </cell>
          <cell r="J8" t="str">
            <v>ASF-300, ANM-115, ASW-170, ACE-111, ANE-110</v>
          </cell>
          <cell r="K8" t="str">
            <v>YES</v>
          </cell>
          <cell r="L8" t="str">
            <v>Composite DT research addresses critical damage threats (accidental damage, environmental effects, and fabrication defects), COS issues, large scale test &amp; analysis protocol for composite/metal assemblies, and new design features, materials &amp; processes.</v>
          </cell>
          <cell r="M8" t="str">
            <v>Ongoing (programmed and budgeted for previous FYxx)</v>
          </cell>
          <cell r="N8" t="str">
            <v>FY2010</v>
          </cell>
          <cell r="O8" t="str">
            <v>FY2021</v>
          </cell>
        </row>
        <row r="9">
          <cell r="A9" t="str">
            <v>A11C.SIC.3</v>
          </cell>
          <cell r="B9" t="str">
            <v>Crashworthiness Issues Unique to Composite Materials</v>
          </cell>
          <cell r="C9" t="str">
            <v>AIR-100, Susan Cabler</v>
          </cell>
          <cell r="D9" t="str">
            <v>SIC</v>
          </cell>
          <cell r="E9" t="str">
            <v>AIR</v>
          </cell>
          <cell r="G9" t="str">
            <v>AIR-100 Joseph Pellettiere</v>
          </cell>
          <cell r="H9" t="str">
            <v xml:space="preserve">
Curtis Davies, (609) 485-8758, ANG-281</v>
          </cell>
          <cell r="J9" t="str">
            <v>ANM-115</v>
          </cell>
          <cell r="K9" t="str">
            <v>YES</v>
          </cell>
          <cell r="L9" t="str">
            <v>Composite fuselage and wing structures play a role in aircraft crashworthiness.  Understanding  their energy absorption and resistance to structural failures will help ensure occupant safety in the event of a survivable crash.</v>
          </cell>
          <cell r="M9" t="str">
            <v>Ongoing (programmed and budgeted for previous FYxx)</v>
          </cell>
          <cell r="N9" t="str">
            <v>FY2013</v>
          </cell>
          <cell r="O9" t="str">
            <v>FY2021</v>
          </cell>
        </row>
        <row r="10">
          <cell r="A10" t="str">
            <v>A11C.SIC.5</v>
          </cell>
          <cell r="B10" t="str">
            <v>Structural Integrity of Adhesive Joints</v>
          </cell>
          <cell r="C10" t="str">
            <v>AIR-100, Susan Cabler</v>
          </cell>
          <cell r="D10" t="str">
            <v>SIC</v>
          </cell>
          <cell r="E10" t="str">
            <v>AIR</v>
          </cell>
          <cell r="G10" t="str">
            <v>Larry Ilcewicz, AIR-100</v>
          </cell>
          <cell r="H10" t="str">
            <v xml:space="preserve">
​Curtis Davies, ANG-E281, 609-485-8758</v>
          </cell>
          <cell r="I10" t="str">
            <v>FAA Technical Center, ANG-281</v>
          </cell>
          <cell r="J10" t="str">
            <v>ANM-115, ACE-111, ASW-170, ANE-110</v>
          </cell>
          <cell r="K10" t="str">
            <v>YES</v>
          </cell>
          <cell r="L10" t="str">
            <v>The purpose of this research is to understand the characteristics of adhesive bonds, and how they need to be measured and controlled to ensure a consistently sound structure.</v>
          </cell>
          <cell r="M10" t="str">
            <v>Ongoing (programmed and budgeted for previous FYxx)</v>
          </cell>
          <cell r="N10" t="str">
            <v>FY2011</v>
          </cell>
          <cell r="O10" t="str">
            <v>FY2021</v>
          </cell>
        </row>
        <row r="11">
          <cell r="A11" t="str">
            <v>A11C.SIC.7</v>
          </cell>
          <cell r="B11" t="str">
            <v xml:space="preserve">Composite Materials Handbook 17 (CMH-17, formerly MIL-HDBK-17) </v>
          </cell>
          <cell r="C11" t="str">
            <v>AIR-100, Susan Cabler</v>
          </cell>
          <cell r="D11" t="str">
            <v>SIC</v>
          </cell>
          <cell r="E11" t="str">
            <v>AIR</v>
          </cell>
          <cell r="F11">
            <v>42552</v>
          </cell>
          <cell r="G11" t="str">
            <v>Larry Ilcewicz, AIR-100</v>
          </cell>
          <cell r="H11" t="str">
            <v xml:space="preserve">
​Curtis Davies, ANG-E281, 609-485-8758</v>
          </cell>
          <cell r="I11" t="str">
            <v>FAA Technical Center, ANG-281</v>
          </cell>
          <cell r="J11" t="str">
            <v>ANM-100, ACE-100</v>
          </cell>
          <cell r="K11" t="str">
            <v>YES</v>
          </cell>
          <cell r="L11" t="str">
            <v>Document best industry practices for aerospace applications to ensure aviation safety.​</v>
          </cell>
          <cell r="M11" t="str">
            <v>Ongoing (programmed and budgeted for previous FYxx)</v>
          </cell>
          <cell r="N11" t="str">
            <v>FY2010</v>
          </cell>
          <cell r="O11" t="str">
            <v>FY2023</v>
          </cell>
        </row>
        <row r="12">
          <cell r="A12" t="str">
            <v>A11D.AI.1</v>
          </cell>
          <cell r="B12" t="str">
            <v>Research on Ice Crystal Icing Conditions to Support Means of Compliance</v>
          </cell>
          <cell r="C12" t="str">
            <v>ANE-100, Colleen D'Alessandro</v>
          </cell>
          <cell r="D12" t="str">
            <v>AI</v>
          </cell>
          <cell r="E12" t="str">
            <v>AIR</v>
          </cell>
          <cell r="F12">
            <v>42552</v>
          </cell>
          <cell r="G12" t="str">
            <v>Alan Strom ANE- 111</v>
          </cell>
          <cell r="H12" t="str">
            <v xml:space="preserve">
James T. Riley (609)-485-4144, ANG-E282</v>
          </cell>
          <cell r="J12" t="str">
            <v>Bob Hettman, ANM-112</v>
          </cell>
          <cell r="K12" t="str">
            <v>Yes</v>
          </cell>
          <cell r="L12" t="str">
            <v>Perform experimental and analytical research providing data and information that can be used in the development of physical models that represent the trajectory, impact, adhesion, accretion, and release of ICI within a turbine engine compressor.</v>
          </cell>
          <cell r="M12" t="str">
            <v>Ongoing (programmed and budgeted for previous FYxx)</v>
          </cell>
          <cell r="N12" t="str">
            <v>FY 2013</v>
          </cell>
          <cell r="O12" t="str">
            <v>FY 2022</v>
          </cell>
        </row>
        <row r="13">
          <cell r="A13" t="str">
            <v>A11D.AI.2</v>
          </cell>
          <cell r="B13" t="str">
            <v>Safe Operations and Take-off in Aircraft Ground Icing Conditions</v>
          </cell>
          <cell r="C13" t="str">
            <v>AFS-200, Les Smith</v>
          </cell>
          <cell r="D13" t="str">
            <v>AI</v>
          </cell>
          <cell r="E13" t="str">
            <v>AFS</v>
          </cell>
          <cell r="G13" t="str">
            <v>Charles Enders - AFS200</v>
          </cell>
          <cell r="H13" t="str">
            <v xml:space="preserve">
Warren Underwood, (404)305-6652, ANG-E282</v>
          </cell>
          <cell r="K13" t="str">
            <v>Yes</v>
          </cell>
          <cell r="L13" t="str">
            <v>Conduct research to maintain safe winter ground operations, evaluate effects of changing ground operations and develop test and analyses methods to support these changes, and address effects of technology changes for fluids and de/anti-icing procedures.</v>
          </cell>
          <cell r="M13" t="str">
            <v>Ongoing (programmed and budgeted for previous FYxx)</v>
          </cell>
          <cell r="N13" t="str">
            <v>FY2010</v>
          </cell>
          <cell r="O13" t="str">
            <v>FY2020</v>
          </cell>
        </row>
        <row r="14">
          <cell r="A14" t="str">
            <v>A11D.AI.5</v>
          </cell>
          <cell r="B14" t="str">
            <v>SLD engineering tools development and validation</v>
          </cell>
          <cell r="C14" t="str">
            <v>ANM-100, Jeff Duven</v>
          </cell>
          <cell r="D14" t="str">
            <v>AI</v>
          </cell>
          <cell r="E14" t="str">
            <v>AIR</v>
          </cell>
          <cell r="F14">
            <v>42625</v>
          </cell>
          <cell r="G14" t="str">
            <v>Robert Hettman, ANM-112</v>
          </cell>
          <cell r="H14" t="str">
            <v xml:space="preserve">
​James Riley, 609-485-4144, ANG-E282</v>
          </cell>
          <cell r="I14" t="str">
            <v>Jim Riley, ANG-E282</v>
          </cell>
          <cell r="J14" t="str">
            <v>ACE-111, Paul Pelicano</v>
          </cell>
          <cell r="K14" t="str">
            <v>yes</v>
          </cell>
          <cell r="L14" t="str">
            <v>Certification methods need improvement to be effective in the supercooled large drop icing conditions described in amdt 25-140, effective Jan 2015.  Research is needed to develop new/improved compliance means to assure effectiveness of the regulations.</v>
          </cell>
          <cell r="M14" t="str">
            <v>Ongoing (programmed and budgeted for previous FYxx)</v>
          </cell>
          <cell r="N14" t="str">
            <v>FY16</v>
          </cell>
          <cell r="O14" t="str">
            <v>FY20</v>
          </cell>
        </row>
        <row r="15">
          <cell r="A15" t="str">
            <v>A11D.SDS.1</v>
          </cell>
          <cell r="B15" t="str">
            <v>Onboard Network Security and Integrity (Aircraft Systems Information Security Protection)</v>
          </cell>
          <cell r="C15" t="str">
            <v>AIR-100, Susan Cabler</v>
          </cell>
          <cell r="D15" t="str">
            <v>SDS</v>
          </cell>
          <cell r="E15" t="str">
            <v>AIR</v>
          </cell>
          <cell r="F15">
            <v>42551</v>
          </cell>
          <cell r="G15" t="str">
            <v>AIR 134 Steve Ramdeen, 202.267.9022</v>
          </cell>
          <cell r="H15" t="str">
            <v xml:space="preserve">
​Isidore Venetos, ANG E2, 609.485.5207</v>
          </cell>
          <cell r="I15" t="str">
            <v>FY 16: MSAG, MIT/LL; FY 17: MIT/LL, Astronautics Corporation of America; FY 18 &amp; 19 TBD</v>
          </cell>
          <cell r="K15" t="str">
            <v>Yes</v>
          </cell>
          <cell r="L15" t="str">
            <v>Aircraft manufactures and modifiers are installing systems with network-centric architectures that allow increased wired and wireless connectivity to aircraft systems within an aircraft and to networks external to the aircraf</v>
          </cell>
          <cell r="M15" t="str">
            <v>Ongoing (programmed and budgeted for previous FYxx)</v>
          </cell>
          <cell r="N15" t="str">
            <v>FY 2015</v>
          </cell>
          <cell r="O15" t="str">
            <v>FY 2020</v>
          </cell>
        </row>
        <row r="16">
          <cell r="A16" t="str">
            <v>A11D.SDS.5</v>
          </cell>
          <cell r="B16" t="str">
            <v xml:space="preserve">Development Assurance Techniques for System Elements </v>
          </cell>
          <cell r="C16" t="str">
            <v>AIR-100, Susan Cabler</v>
          </cell>
          <cell r="D16" t="str">
            <v>SDS</v>
          </cell>
          <cell r="E16" t="str">
            <v>AIR</v>
          </cell>
          <cell r="F16">
            <v>42534</v>
          </cell>
          <cell r="G16" t="str">
            <v>Barbara Lingberg, AIR-133</v>
          </cell>
          <cell r="H16" t="str">
            <v xml:space="preserve">
​Alanna Randazzo,FAA Manager Software and Electronics Section,ANG-E271,609-485-5298</v>
          </cell>
          <cell r="I16" t="str">
            <v xml:space="preserve">ANG-E271, Dr. Srinivasa Mandalapu </v>
          </cell>
          <cell r="J16" t="str">
            <v>Liz Brandli ASW-111, Will StruckANM-110, John Harris ASW-141, Mike Vukas ACE-114, Gary Horan ANE-111, Brenda Ocker ACE-117C</v>
          </cell>
          <cell r="K16" t="str">
            <v>YES</v>
          </cell>
          <cell r="L16" t="str">
            <v>This research will analyze the new SDS commercial technologies, tools and components to develop guidance and policy for their safe introduction into civil aviation.</v>
          </cell>
          <cell r="M16" t="str">
            <v>Ongoing (programmed and budgeted for previous FYxx)</v>
          </cell>
          <cell r="N16">
            <v>2017</v>
          </cell>
          <cell r="O16">
            <v>2025</v>
          </cell>
        </row>
        <row r="17">
          <cell r="A17" t="str">
            <v>A11E.ES.6</v>
          </cell>
          <cell r="B17" t="str">
            <v>Wireless Control in the Aircraft Avionics, Flight Controls and Cabin Systems</v>
          </cell>
          <cell r="C17" t="str">
            <v>ANM-100, Jeff Duven</v>
          </cell>
          <cell r="D17" t="str">
            <v>ES</v>
          </cell>
          <cell r="E17" t="str">
            <v>AIR</v>
          </cell>
          <cell r="F17">
            <v>42579</v>
          </cell>
          <cell r="G17" t="str">
            <v>Nazih Khaouly, ANM-111</v>
          </cell>
          <cell r="H17" t="str">
            <v xml:space="preserve">
Michael Walz, 609-485-8493, ANG-E271</v>
          </cell>
          <cell r="I17" t="str">
            <v xml:space="preserve">​Michael Walz,   ANG-E271,   609-485-8493 </v>
          </cell>
          <cell r="J17" t="str">
            <v>None</v>
          </cell>
          <cell r="K17" t="str">
            <v>Yes</v>
          </cell>
          <cell r="L17" t="str">
            <v>Wireless control of aircraft avionics, flight controls and cabin systems have been rapidly evolving. Little experience with wireless technologies in critical systems exist to identify associated risks and impacts.</v>
          </cell>
          <cell r="M17" t="str">
            <v>New Requirement (first time new submission)</v>
          </cell>
          <cell r="N17" t="str">
            <v>FY019</v>
          </cell>
          <cell r="O17" t="str">
            <v>FY2021</v>
          </cell>
        </row>
        <row r="18">
          <cell r="A18" t="str">
            <v>A11E.ES.7</v>
          </cell>
          <cell r="B18" t="str">
            <v xml:space="preserve">Novel and Unusual Electric Aircraft Systems </v>
          </cell>
          <cell r="C18" t="str">
            <v>ANM-100, Jeff Duven</v>
          </cell>
          <cell r="D18" t="str">
            <v>ES</v>
          </cell>
          <cell r="E18" t="str">
            <v>AIR</v>
          </cell>
          <cell r="F18">
            <v>42622</v>
          </cell>
          <cell r="G18" t="str">
            <v>Nazih Khaouly, ANM-111</v>
          </cell>
          <cell r="H18" t="str">
            <v xml:space="preserve">
Michael Walz, 609-485-8493, ANG-E271 </v>
          </cell>
          <cell r="I18" t="str">
            <v>ANG-E271, Michael Walz</v>
          </cell>
          <cell r="J18" t="str">
            <v>None</v>
          </cell>
          <cell r="K18" t="str">
            <v>Yes</v>
          </cell>
          <cell r="L18" t="str">
            <v xml:space="preserve">Research to ensure that novel and unusual more electrical airplane (MEA) technology is safely introduced onto traditional, current and future aircraft electrical architectures. </v>
          </cell>
          <cell r="M18" t="str">
            <v>New Requirement (first time new submission)</v>
          </cell>
          <cell r="N18" t="str">
            <v>FY19</v>
          </cell>
          <cell r="O18" t="str">
            <v>FY21</v>
          </cell>
        </row>
        <row r="19">
          <cell r="A19" t="str">
            <v>A11E.FCMS.11</v>
          </cell>
          <cell r="B19" t="str">
            <v xml:space="preserve">Displays and Alerting for Airplane Systems State Awareness </v>
          </cell>
          <cell r="C19" t="str">
            <v>ANM-100, Jeff Duven</v>
          </cell>
          <cell r="D19" t="str">
            <v>FCMS</v>
          </cell>
          <cell r="E19" t="str">
            <v>AIR</v>
          </cell>
          <cell r="F19">
            <v>42551</v>
          </cell>
          <cell r="G19" t="str">
            <v>James Wilborn, ANM-117</v>
          </cell>
          <cell r="H19" t="str">
            <v xml:space="preserve">
​Robert McGuire, FAA Tech Center (ANG), 609-485-4494</v>
          </cell>
          <cell r="I19" t="str">
            <v>Unknown</v>
          </cell>
          <cell r="J19" t="str">
            <v>Joe Jacobsen, ANM-111</v>
          </cell>
          <cell r="K19" t="str">
            <v>YES</v>
          </cell>
          <cell r="L19" t="str">
            <v>This research will reduce the accident rate due to loss of airplane state awareness (ASA) and LOC-I byimproving flight crew awareness of low airplane systems state through more effective displays and alerting.</v>
          </cell>
          <cell r="M19" t="str">
            <v>Ongoing (programmed and budgeted for previous FYxx)</v>
          </cell>
          <cell r="N19" t="str">
            <v>FY18</v>
          </cell>
          <cell r="O19" t="str">
            <v>FY20</v>
          </cell>
        </row>
        <row r="20">
          <cell r="A20" t="str">
            <v>A11E.FCMS.13</v>
          </cell>
          <cell r="B20" t="str">
            <v>Transfer of UAS Technology for Enhancement of GA Safety</v>
          </cell>
          <cell r="C20" t="str">
            <v>ACE-100, Mel Johnson</v>
          </cell>
          <cell r="D20" t="str">
            <v>FCMS</v>
          </cell>
          <cell r="E20" t="str">
            <v>AIR</v>
          </cell>
          <cell r="F20">
            <v>42551</v>
          </cell>
          <cell r="G20" t="str">
            <v>Wes Ryan, David Sizoo ACE-110</v>
          </cell>
          <cell r="H20" t="str">
            <v xml:space="preserve">
​Robert McGuire 609-485-4494 ANG-E271</v>
          </cell>
          <cell r="I20" t="str">
            <v>N/A</v>
          </cell>
          <cell r="J20" t="str">
            <v>N/A</v>
          </cell>
          <cell r="K20" t="str">
            <v>Yes</v>
          </cell>
          <cell r="L20" t="str">
            <v>There are UAS safety systems available that could dramatically improve GA aircraft safety.  These systems are small, lightweight, and inexpensive.  Lessons learned from UAS research shows that these safety devices can easily transition into GA manned a/c.</v>
          </cell>
          <cell r="M20" t="str">
            <v>Ongoing (programmed and budgeted for previous FYxx)</v>
          </cell>
          <cell r="N20" t="str">
            <v>FY2018</v>
          </cell>
          <cell r="O20" t="str">
            <v>FY2020</v>
          </cell>
        </row>
        <row r="21">
          <cell r="A21" t="str">
            <v>A11E.FCMS.14</v>
          </cell>
          <cell r="B21" t="str">
            <v>Flight Control Automated Interventions</v>
          </cell>
          <cell r="C21" t="str">
            <v>ANM-100, Jeff Duven</v>
          </cell>
          <cell r="D21" t="str">
            <v>FCMS</v>
          </cell>
          <cell r="E21" t="str">
            <v>AIR</v>
          </cell>
          <cell r="F21">
            <v>42544</v>
          </cell>
          <cell r="G21" t="str">
            <v>Robert Jones ANM-112</v>
          </cell>
          <cell r="H21" t="str">
            <v>Robert McGuire, ANG-E271
Flight Controls and Mechanical Systems Program
609-485-4494</v>
          </cell>
          <cell r="I21" t="str">
            <v>Competetive bid</v>
          </cell>
          <cell r="J21" t="str">
            <v>None</v>
          </cell>
          <cell r="K21" t="str">
            <v>Yes</v>
          </cell>
          <cell r="L21" t="str">
            <v>Explore technology development and streamlined certification processes to promote industry implementation / improvement of automated systems that prevent accidents.</v>
          </cell>
          <cell r="M21" t="str">
            <v>New Requirement (first time new submission)</v>
          </cell>
          <cell r="N21" t="str">
            <v>FY19</v>
          </cell>
          <cell r="O21" t="str">
            <v>FY19</v>
          </cell>
        </row>
        <row r="22">
          <cell r="A22" t="str">
            <v>A11E.FCMS.15</v>
          </cell>
          <cell r="B22" t="str">
            <v>System Aspects of Aeroelastic Damping Augmentation</v>
          </cell>
          <cell r="C22" t="str">
            <v>ANM-100, Jeff Duven</v>
          </cell>
          <cell r="D22" t="str">
            <v>FCMS</v>
          </cell>
          <cell r="E22" t="str">
            <v>AIR</v>
          </cell>
          <cell r="F22">
            <v>42573</v>
          </cell>
          <cell r="G22" t="str">
            <v>ANM-112 Robert Jones</v>
          </cell>
          <cell r="H22" t="str">
            <v xml:space="preserve">
​Robert McGuire, ANG-E271
Flight Controls and Mechanical Systems Program
609-485-4494</v>
          </cell>
          <cell r="I22" t="str">
            <v>Competetive Bid</v>
          </cell>
          <cell r="J22" t="str">
            <v>None</v>
          </cell>
          <cell r="K22" t="str">
            <v>Yes</v>
          </cell>
          <cell r="L22" t="str">
            <v>Recent programs have relied on flight control systems to augment the structural damping to meet the FAA requirement.  The FAA needs guidance to ensure that such systems provide adequate performance and reliability.</v>
          </cell>
          <cell r="M22" t="str">
            <v>New Requirement (first time new submission)</v>
          </cell>
          <cell r="N22" t="str">
            <v>FY2019</v>
          </cell>
          <cell r="O22" t="str">
            <v>FY2019</v>
          </cell>
        </row>
        <row r="23">
          <cell r="A23" t="str">
            <v>A11E.FCMS.8</v>
          </cell>
          <cell r="B23" t="str">
            <v>Integrated Flight Path Control to Address GAJSC/FAA GA Safety Interventions</v>
          </cell>
          <cell r="C23" t="str">
            <v>ACE-100, Mel Johnson</v>
          </cell>
          <cell r="D23" t="str">
            <v>FCMS</v>
          </cell>
          <cell r="E23" t="str">
            <v>AIR</v>
          </cell>
          <cell r="F23">
            <v>42551</v>
          </cell>
          <cell r="G23" t="str">
            <v>David Sizoo, ACE-110</v>
          </cell>
          <cell r="H23" t="str">
            <v xml:space="preserve">
​Robert McGuire, ANG-E271, 609-485-4494</v>
          </cell>
          <cell r="I23" t="str">
            <v>N/A</v>
          </cell>
          <cell r="J23" t="str">
            <v>N/A</v>
          </cell>
          <cell r="K23" t="str">
            <v>Yes</v>
          </cell>
          <cell r="L23" t="str">
            <v>Develop requirements and guidance for the certification of augmented flight path control (Fly-by-Wire) for Part 23 and Hybrid Vehicles that accommodates advances in sensors, processors and technology.</v>
          </cell>
          <cell r="M23" t="str">
            <v>Ongoing (programmed and budgeted for previous FYxx)</v>
          </cell>
          <cell r="N23" t="str">
            <v>FY 2017</v>
          </cell>
          <cell r="O23" t="str">
            <v>FY 2021</v>
          </cell>
        </row>
        <row r="24">
          <cell r="A24" t="str">
            <v>A11E.FCMS.9</v>
          </cell>
          <cell r="B24" t="str">
            <v>Low Energy Alerting and Awareness Systems</v>
          </cell>
          <cell r="C24" t="str">
            <v>ANM-100, Jeff Duven</v>
          </cell>
          <cell r="D24" t="str">
            <v>FCMS</v>
          </cell>
          <cell r="E24" t="str">
            <v>AIR</v>
          </cell>
          <cell r="F24">
            <v>42551</v>
          </cell>
          <cell r="G24" t="str">
            <v>James Wilborn, ANM-117</v>
          </cell>
          <cell r="H24" t="str">
            <v xml:space="preserve">
​Robert McGuire, FAA Tech Center (ANG), 609-485-4494</v>
          </cell>
          <cell r="I24" t="str">
            <v>Not yet identified</v>
          </cell>
          <cell r="J24" t="str">
            <v>Joe Jacobsen, ANM-111</v>
          </cell>
          <cell r="K24" t="str">
            <v>Yes</v>
          </cell>
          <cell r="L24" t="str">
            <v>This requirement will provide information required to evaluate and certify low energy alerting and awareness systems for intended function and mitigation of loss-of-control scenarios.</v>
          </cell>
          <cell r="M24" t="str">
            <v>Final Year (programmed, budgeted, and completion)</v>
          </cell>
          <cell r="N24" t="str">
            <v>FY17</v>
          </cell>
          <cell r="O24" t="str">
            <v>FY19</v>
          </cell>
        </row>
        <row r="25">
          <cell r="A25" t="str">
            <v>A11E.MI.5</v>
          </cell>
          <cell r="B25" t="str">
            <v>Maintenance and Inspection of Emerging Metallic Structures and Technologies</v>
          </cell>
          <cell r="C25" t="str">
            <v>ANM-100, Jeff Duven</v>
          </cell>
          <cell r="D25" t="str">
            <v>M&amp;I</v>
          </cell>
          <cell r="E25" t="str">
            <v>AIR</v>
          </cell>
          <cell r="G25" t="str">
            <v>ANM-115, Ian Won</v>
          </cell>
          <cell r="H25" t="str">
            <v xml:space="preserve">
​David Westlund, ANG-E281, (609) 485-4923</v>
          </cell>
          <cell r="I25" t="str">
            <v>David Westlund, ANG-E281, (609) 485-4923</v>
          </cell>
          <cell r="J25" t="str">
            <v>AFS-300</v>
          </cell>
          <cell r="K25" t="str">
            <v>Yes</v>
          </cell>
          <cell r="L25" t="str">
            <v xml:space="preserve">As new metallic technologies are introduced into commecial aircraft, the FAA must evaluate the ability of the certificate holder to maintain continued airworthiness.  </v>
          </cell>
          <cell r="M25" t="str">
            <v>Prior FYxx Submission (submitted, but not programmed)</v>
          </cell>
          <cell r="N25" t="str">
            <v>FY 2019</v>
          </cell>
          <cell r="O25" t="str">
            <v>FY 2022</v>
          </cell>
        </row>
        <row r="26">
          <cell r="A26" t="str">
            <v>A11E.MI.6</v>
          </cell>
          <cell r="B26" t="str">
            <v>Reliability of Structural Health Monitoring (SHM)</v>
          </cell>
          <cell r="C26" t="str">
            <v>ANM-100, Jeff Duven</v>
          </cell>
          <cell r="D26" t="str">
            <v>M&amp;I</v>
          </cell>
          <cell r="E26" t="str">
            <v>AIR</v>
          </cell>
          <cell r="F26">
            <v>42550</v>
          </cell>
          <cell r="G26" t="str">
            <v>ANM-115, Ian Won</v>
          </cell>
          <cell r="H26" t="str">
            <v xml:space="preserve">
Paul Swindell, 609-485-8973, ​ANG-E271 </v>
          </cell>
          <cell r="I26" t="str">
            <v>TBD</v>
          </cell>
          <cell r="J26" t="str">
            <v>None</v>
          </cell>
          <cell r="K26" t="str">
            <v>Yes</v>
          </cell>
          <cell r="L26" t="str">
            <v>How does someone who wishes to utilize SHM on transport category aircraft validate the Probability of Detection (PoD) of the installed system to ensure that the system provides the required level of confidence and reliability</v>
          </cell>
          <cell r="M26" t="str">
            <v>Prior FYxx Submission (submitted, but not programmed)</v>
          </cell>
          <cell r="N26" t="str">
            <v>FY2019</v>
          </cell>
          <cell r="O26" t="str">
            <v>FY2021</v>
          </cell>
        </row>
        <row r="27">
          <cell r="A27" t="str">
            <v>A11E.MI.7</v>
          </cell>
          <cell r="B27" t="str">
            <v>Conditioned Based Maintenance (CBM) with Structural Health Monitoring (SHM)</v>
          </cell>
          <cell r="C27" t="str">
            <v>AFS-300, Tim Shaver</v>
          </cell>
          <cell r="D27" t="str">
            <v>M&amp;I</v>
          </cell>
          <cell r="E27" t="str">
            <v>AIR</v>
          </cell>
          <cell r="F27">
            <v>42550</v>
          </cell>
          <cell r="G27" t="str">
            <v>AFS-360 Brian Verna</v>
          </cell>
          <cell r="H27" t="str">
            <v xml:space="preserve">
 Paul Swindell, 609-485-8973, ​ANG-E271</v>
          </cell>
          <cell r="I27" t="str">
            <v>TBD</v>
          </cell>
          <cell r="J27" t="str">
            <v>ANM-115 Ian Won</v>
          </cell>
          <cell r="K27" t="str">
            <v xml:space="preserve">Yes                Yes                                                                             </v>
          </cell>
          <cell r="L27" t="str">
            <v>The US Army has a CBM+ program and a handbook (ADS-79) providing guidance on how to modify their maintenance program based on material condition and actual usage.  US civil OEMs are starting to consider CBM for the civil..</v>
          </cell>
          <cell r="M27" t="str">
            <v>New Requirement (first time new submission)</v>
          </cell>
          <cell r="N27" t="str">
            <v>FY2019</v>
          </cell>
          <cell r="O27" t="str">
            <v>FY2021</v>
          </cell>
        </row>
        <row r="28">
          <cell r="A28" t="str">
            <v>A11E.MI.8</v>
          </cell>
          <cell r="B28" t="str">
            <v>Continued Airworthiness of Composite Aircraft</v>
          </cell>
          <cell r="C28" t="str">
            <v>AIR-100, Susan Cabler</v>
          </cell>
          <cell r="D28" t="str">
            <v>M&amp;I</v>
          </cell>
          <cell r="E28" t="str">
            <v>AIR</v>
          </cell>
          <cell r="G28" t="str">
            <v>AIR-100, Russell J. (Rusty) Jones, 202.267.1669</v>
          </cell>
          <cell r="H28" t="str">
            <v xml:space="preserve">
​David Westlund, ANG-E281, 609.485.4923</v>
          </cell>
          <cell r="I28" t="str">
            <v>Jon Doyle, ANG-E281, 609.485.4923</v>
          </cell>
          <cell r="J28" t="str">
            <v>AFS-300</v>
          </cell>
          <cell r="K28" t="str">
            <v>Yes</v>
          </cell>
          <cell r="L28" t="str">
            <v>Deterioration of aircraft structure has been a major issue that has resulted in multiple regulations (121.1105, 1107, 1109 etc.) and the FAA needs to be proactive in studying the effects of age/environment on bonded structure</v>
          </cell>
          <cell r="M28" t="str">
            <v>New Requirement (first time new submission)</v>
          </cell>
          <cell r="N28" t="str">
            <v>FY 2014</v>
          </cell>
          <cell r="O28" t="str">
            <v>FY 2020</v>
          </cell>
        </row>
        <row r="29">
          <cell r="A29" t="str">
            <v>A11b.PS.4</v>
          </cell>
          <cell r="B29" t="str">
            <v>Nondestructive Evaluation (NDE) for Critical Engine Components</v>
          </cell>
          <cell r="C29" t="str">
            <v>ANE-100, Colleen D'Alessandro</v>
          </cell>
          <cell r="D29" t="str">
            <v>PS</v>
          </cell>
          <cell r="E29" t="str">
            <v>AIR</v>
          </cell>
          <cell r="F29">
            <v>42551</v>
          </cell>
          <cell r="G29" t="str">
            <v>Tim Mouzakis, ANE-111</v>
          </cell>
          <cell r="H29" t="str">
            <v xml:space="preserve">
​Dave Galella, 609 485 5784, ANG-E282</v>
          </cell>
          <cell r="I29" t="str">
            <v>Various NDE research organizations to be determined</v>
          </cell>
          <cell r="J29" t="str">
            <v>N/A</v>
          </cell>
          <cell r="K29" t="str">
            <v>Yes</v>
          </cell>
          <cell r="L29" t="str">
            <v xml:space="preserve">Guidance and technical information including data to support future FAA rulemaking on damage tolerance and NDE compliance requirements are needed for critical nickel and titanium alloy rotating hardware. </v>
          </cell>
          <cell r="M29" t="str">
            <v>Prior FYxx Submission (submitted, but not programmed)</v>
          </cell>
          <cell r="N29" t="str">
            <v>FY2010</v>
          </cell>
          <cell r="O29" t="str">
            <v>FY2024</v>
          </cell>
        </row>
        <row r="30">
          <cell r="A30" t="str">
            <v>A11E.RS.5</v>
          </cell>
          <cell r="B30" t="str">
            <v>Wire Strike Avoidance</v>
          </cell>
          <cell r="C30" t="str">
            <v>ASW-100, Lance Gant</v>
          </cell>
          <cell r="D30" t="str">
            <v>RS</v>
          </cell>
          <cell r="E30" t="str">
            <v>AIR</v>
          </cell>
          <cell r="F30">
            <v>42580</v>
          </cell>
          <cell r="G30" t="str">
            <v>Matthew Fuller ASW112 Rotorcraft Directorate/Standards Staff</v>
          </cell>
          <cell r="H30" t="str">
            <v xml:space="preserve">
Alanna Randazzo FAA Technical Center, ANG (609) 485-8973</v>
          </cell>
          <cell r="I30" t="str">
            <v>Alanna Randazzo FAA Technical Center, ANG (609) 485-8973</v>
          </cell>
          <cell r="J30" t="str">
            <v>None</v>
          </cell>
          <cell r="K30" t="str">
            <v>Yes</v>
          </cell>
          <cell r="L30" t="str">
            <v>To significantly decrease wire strikes in rotorcraft.​</v>
          </cell>
          <cell r="M30" t="str">
            <v>Ongoing (programmed and budgeted for previous FYxx)</v>
          </cell>
          <cell r="N30" t="str">
            <v>FY18</v>
          </cell>
          <cell r="O30" t="str">
            <v>FY20</v>
          </cell>
        </row>
        <row r="31">
          <cell r="A31" t="str">
            <v>A11E.RS.6</v>
          </cell>
          <cell r="B31" t="str">
            <v>Rotorcraft high mount side floats for ditching stability.</v>
          </cell>
          <cell r="C31" t="str">
            <v>ASW-100, Lance Gant</v>
          </cell>
          <cell r="D31" t="str">
            <v>RS</v>
          </cell>
          <cell r="E31" t="str">
            <v>AIR</v>
          </cell>
          <cell r="F31">
            <v>42580</v>
          </cell>
          <cell r="G31" t="str">
            <v>Matthew Fuller ASW 112 Rotorcraft Directorate/Standards Staff</v>
          </cell>
          <cell r="H31" t="str">
            <v xml:space="preserve">
Alanna Randazzo FAA Technical Center, ANG (609) 485-8973</v>
          </cell>
          <cell r="I31" t="str">
            <v>Alanna Randazzo FAA Technical Center, ANG (609) 485-8973</v>
          </cell>
          <cell r="J31" t="str">
            <v>None</v>
          </cell>
          <cell r="K31" t="str">
            <v>Yes</v>
          </cell>
          <cell r="L31" t="str">
            <v>Additional floatation devices are needed in order to prevent the total inversion of the helicopter after a capsize event</v>
          </cell>
          <cell r="M31" t="str">
            <v>New Requirement (first time new submission)</v>
          </cell>
          <cell r="N31" t="str">
            <v>FY19</v>
          </cell>
          <cell r="O31" t="str">
            <v>FY19</v>
          </cell>
        </row>
        <row r="32">
          <cell r="A32" t="str">
            <v>A11E.SIM.10</v>
          </cell>
          <cell r="B32" t="str">
            <v>Ag/SEAT Airframe Usage and Operational Loads Monitoring</v>
          </cell>
          <cell r="C32" t="str">
            <v>ACE-100, Mel Johnson</v>
          </cell>
          <cell r="D32" t="str">
            <v>SIM</v>
          </cell>
          <cell r="E32" t="str">
            <v>AIR</v>
          </cell>
          <cell r="F32">
            <v>42550</v>
          </cell>
          <cell r="G32" t="str">
            <v>ACE-110, Michael Reyer (816) 329-4131</v>
          </cell>
          <cell r="H32" t="str">
            <v xml:space="preserve">
​Sohrob Mottaghi, 609-485-5297, ANG-E281</v>
          </cell>
          <cell r="I32" t="str">
            <v>Wichita State University</v>
          </cell>
          <cell r="J32" t="str">
            <v>N/A</v>
          </cell>
          <cell r="K32" t="str">
            <v>YES</v>
          </cell>
          <cell r="L32" t="str">
            <v>Record the operational loads of Agricultural (Ag) and Single-Engine Air Tanker (SEAT) aircraft and process the data to address the risk associated with the fatigue cracks commonly found in primary structures of these airplane</v>
          </cell>
          <cell r="M32" t="str">
            <v>Prior FYxx Submission (submitted, but not programmed)</v>
          </cell>
          <cell r="N32" t="str">
            <v>FY 2019</v>
          </cell>
          <cell r="O32" t="str">
            <v>FY 2019</v>
          </cell>
        </row>
        <row r="33">
          <cell r="A33" t="str">
            <v>A11E.SIM.11</v>
          </cell>
          <cell r="B33" t="str">
            <v>Effect of Turbulence on Aircraft Structural Loading</v>
          </cell>
          <cell r="C33" t="str">
            <v>ACE-100, Mel Johnson</v>
          </cell>
          <cell r="D33" t="str">
            <v>SIM</v>
          </cell>
          <cell r="E33" t="str">
            <v>AIR</v>
          </cell>
          <cell r="F33">
            <v>42550</v>
          </cell>
          <cell r="G33" t="str">
            <v>ACE-110, Mark Mutchler (816) 329-4120</v>
          </cell>
          <cell r="H33" t="str">
            <v xml:space="preserve">
​Sohrob Mottaghi, 609-485-5297, ANG-E281</v>
          </cell>
          <cell r="I33" t="str">
            <v>TBD</v>
          </cell>
          <cell r="J33" t="str">
            <v>N/A</v>
          </cell>
          <cell r="K33" t="str">
            <v>YES</v>
          </cell>
          <cell r="L33" t="str">
            <v>To quantify the effect of turbulence on structural integrity, and to provide a method for pilots to understand what specific values of turbulence intensity mean for their particular aircraft.</v>
          </cell>
          <cell r="M33" t="str">
            <v>Prior FYxx Submission (submitted, but not programmed)</v>
          </cell>
          <cell r="N33" t="str">
            <v>FY 2019</v>
          </cell>
          <cell r="O33" t="str">
            <v>FY 2022</v>
          </cell>
        </row>
        <row r="34">
          <cell r="A34" t="str">
            <v>A11E.SIM.12</v>
          </cell>
          <cell r="B34" t="str">
            <v>Probabilistic Damage Tolerance Based Fleet Risk Management for Small Airplanes</v>
          </cell>
          <cell r="C34" t="str">
            <v>ACE-100, Mel Johnson</v>
          </cell>
          <cell r="D34" t="str">
            <v>SIM</v>
          </cell>
          <cell r="E34" t="str">
            <v>AIR</v>
          </cell>
          <cell r="F34">
            <v>42550</v>
          </cell>
          <cell r="G34" t="str">
            <v>ACE-110, Michael Reyer (816) 329-4131</v>
          </cell>
          <cell r="H34" t="str">
            <v xml:space="preserve">
​Sohrob Mottaghi, 609-485-5297, ANG-E281</v>
          </cell>
          <cell r="I34" t="str">
            <v>University of Texas at San Antonio</v>
          </cell>
          <cell r="J34" t="str">
            <v>N/A</v>
          </cell>
          <cell r="K34" t="str">
            <v>YES</v>
          </cell>
          <cell r="L34" t="str">
            <v>To improve the computer software SMART LD and SMART DT and develop other tools required to successfully implement probabilistic methods for risk assessment and risk management of general aviation.</v>
          </cell>
          <cell r="M34" t="str">
            <v>Ongoing (programmed and budgeted for previous FYxx)</v>
          </cell>
          <cell r="N34" t="str">
            <v>FY 2018</v>
          </cell>
          <cell r="O34" t="str">
            <v>FY 2021</v>
          </cell>
        </row>
        <row r="35">
          <cell r="A35" t="str">
            <v>A11E.SIM.13</v>
          </cell>
          <cell r="B35" t="str">
            <v>Development of Control Surface and Stabilizer Freeplay Limits</v>
          </cell>
          <cell r="C35" t="str">
            <v>ANM-100, Jeff Duven</v>
          </cell>
          <cell r="D35" t="str">
            <v>SIM</v>
          </cell>
          <cell r="E35" t="str">
            <v>AIR</v>
          </cell>
          <cell r="F35">
            <v>42551</v>
          </cell>
          <cell r="G35" t="str">
            <v>ANM-100, Wael Nour (425) 227-2143</v>
          </cell>
          <cell r="H35" t="str">
            <v xml:space="preserve">
​Sohrob Mottaghi, ANG-E281, 609-485-5297</v>
          </cell>
          <cell r="I35" t="str">
            <v>TBD</v>
          </cell>
          <cell r="J35" t="str">
            <v>N/A</v>
          </cell>
          <cell r="K35" t="str">
            <v>YES</v>
          </cell>
          <cell r="L35" t="str">
            <v>To obtain data and develop the methodology and nonlinear models required to establish safe and realistic freeplay limits for transport category aircraft to avoid freeplay-induced vibrations and manage its consequent risks.</v>
          </cell>
          <cell r="M35" t="str">
            <v>New Requirement (first time new submission)</v>
          </cell>
          <cell r="N35" t="str">
            <v>FY 2019</v>
          </cell>
          <cell r="O35" t="str">
            <v>FY 2025</v>
          </cell>
        </row>
        <row r="36">
          <cell r="A36" t="str">
            <v>A11E.SIM.3</v>
          </cell>
          <cell r="B36" t="str">
            <v>Emerging Technology – Active Flutter Suppression</v>
          </cell>
          <cell r="C36" t="str">
            <v>ANM-100, Jeff Duven</v>
          </cell>
          <cell r="D36" t="str">
            <v>SIM</v>
          </cell>
          <cell r="E36" t="str">
            <v>AIR</v>
          </cell>
          <cell r="F36">
            <v>42629</v>
          </cell>
          <cell r="G36" t="str">
            <v>ANM-115, Wael Nour</v>
          </cell>
          <cell r="H36" t="str">
            <v xml:space="preserve">
​David Westlund, ANG E-281, (609) 485-4923</v>
          </cell>
          <cell r="I36" t="str">
            <v>David Westlund, ANG E-291, (609) 485-4923</v>
          </cell>
          <cell r="J36" t="str">
            <v>AIR-120</v>
          </cell>
          <cell r="K36" t="str">
            <v>Yes</v>
          </cell>
          <cell r="L36" t="str">
            <v xml:space="preserve">An active flutter suppression system was certified under special conditions because current regulations and guidance material were not adequate.  However, this issue is still not fully understood as demonstrated by the issue of an AD after certification. </v>
          </cell>
          <cell r="M36" t="str">
            <v>Ongoing (programmed and budgeted for previous FYxx)</v>
          </cell>
          <cell r="N36" t="str">
            <v>FY 2014</v>
          </cell>
          <cell r="O36" t="str">
            <v>FY 2019</v>
          </cell>
        </row>
        <row r="37">
          <cell r="A37" t="str">
            <v>A11E.SIM.4</v>
          </cell>
          <cell r="B37" t="str">
            <v>MMPDS Support and Design Values for Emerging Materials</v>
          </cell>
          <cell r="C37" t="str">
            <v>ANM-100, Jeff Duven</v>
          </cell>
          <cell r="D37" t="str">
            <v>SIM</v>
          </cell>
          <cell r="E37" t="str">
            <v>AIR</v>
          </cell>
          <cell r="F37">
            <v>42551</v>
          </cell>
          <cell r="G37" t="str">
            <v>ANM-115, Mark Freisthler (425) 227-1119</v>
          </cell>
          <cell r="H37" t="str">
            <v xml:space="preserve">
​John Bakuckas, ANG-E281, (609) 485-4784</v>
          </cell>
          <cell r="I37" t="str">
            <v>Battelle Memorial Labs</v>
          </cell>
          <cell r="J37" t="str">
            <v>AIR-100, ACE-100, ASW-100, ANE-100</v>
          </cell>
          <cell r="K37" t="str">
            <v>Yes</v>
          </cell>
          <cell r="L37" t="str">
            <v>Promote consistent and uniform level of safety throughout the aviation industry through standardization efforts for acceptable design and certification compliance data and tools. Enable the FAA to operate efficiently.</v>
          </cell>
          <cell r="M37" t="str">
            <v>Ongoing (programmed and budgeted for previous FYxx)</v>
          </cell>
          <cell r="N37" t="str">
            <v>FY2010</v>
          </cell>
          <cell r="O37" t="str">
            <v>FY2025</v>
          </cell>
        </row>
        <row r="38">
          <cell r="A38" t="str">
            <v>A11E.SIM.5</v>
          </cell>
          <cell r="B38" t="str">
            <v>Damage Tolerance and Durability Issues for Emerging Technologies</v>
          </cell>
          <cell r="C38" t="str">
            <v>ANM-100, Jeff Duven</v>
          </cell>
          <cell r="D38" t="str">
            <v>SIM</v>
          </cell>
          <cell r="E38" t="str">
            <v>AIR</v>
          </cell>
          <cell r="F38">
            <v>42551</v>
          </cell>
          <cell r="G38" t="str">
            <v>ANM-100, Ian Won (425) 227-2145</v>
          </cell>
          <cell r="H38" t="str">
            <v xml:space="preserve">
​John Bakuckas, ANG-E281 (609) 485-4784</v>
          </cell>
          <cell r="I38" t="str">
            <v>Multiple:  FAA-TC (John Bakuckas and Kevin Stonaker), Boeing, Bombardier, Alcoa, Constellium, TBD</v>
          </cell>
          <cell r="J38" t="str">
            <v>AIR-130</v>
          </cell>
          <cell r="K38" t="str">
            <v>Yes</v>
          </cell>
          <cell r="L38" t="str">
            <v>Provide data to address certification and continued airworthiness issues arising from industry introduction of emerging metallic structures technology including advanced materials and new fabrication and construction methods.</v>
          </cell>
          <cell r="M38" t="str">
            <v>Ongoing (programmed and budgeted for previous FYxx)</v>
          </cell>
          <cell r="N38" t="str">
            <v>FY2012</v>
          </cell>
          <cell r="O38" t="str">
            <v>FY2022</v>
          </cell>
        </row>
        <row r="39">
          <cell r="A39" t="str">
            <v>A11E.SIM.7</v>
          </cell>
          <cell r="B39" t="str">
            <v>Thermal Residual Stresses in Metal-Composite Hybrid Structure</v>
          </cell>
          <cell r="C39" t="str">
            <v>ANM-100, Jeff Duven</v>
          </cell>
          <cell r="D39" t="str">
            <v>SIM</v>
          </cell>
          <cell r="E39" t="str">
            <v>AIR</v>
          </cell>
          <cell r="F39">
            <v>42551</v>
          </cell>
          <cell r="G39" t="str">
            <v>ANM-115, Mark Freisthler (425) 227-2145</v>
          </cell>
          <cell r="H39" t="str">
            <v xml:space="preserve">
​John Bakuckas, ANG-E281 (609) 485-4784</v>
          </cell>
          <cell r="I39" t="str">
            <v>Yes</v>
          </cell>
          <cell r="J39" t="str">
            <v>Not applicable</v>
          </cell>
          <cell r="K39" t="str">
            <v>Yes</v>
          </cell>
          <cell r="L39" t="str">
            <v>The purpose of this requirement is to obtain data to evaluate and account for thermally induced loads at metallic-composite interfaces in hybrid structure needed in full-scale test and analysis.</v>
          </cell>
          <cell r="M39" t="str">
            <v>Prior FYxx Submission (submitted, but not programmed)</v>
          </cell>
          <cell r="N39" t="str">
            <v>FY2019</v>
          </cell>
          <cell r="O39" t="str">
            <v>FY2025</v>
          </cell>
        </row>
        <row r="40">
          <cell r="A40" t="str">
            <v>A11E.SIM.8</v>
          </cell>
          <cell r="B40" t="str">
            <v>Metal Additive Manufacturing for Aircraft, Engine, and Propeller Applications</v>
          </cell>
          <cell r="C40" t="str">
            <v>AIR-100, Susan Cabler</v>
          </cell>
          <cell r="D40" t="str">
            <v>SIM</v>
          </cell>
          <cell r="E40" t="str">
            <v>AIR</v>
          </cell>
          <cell r="F40">
            <v>42563</v>
          </cell>
          <cell r="G40" t="str">
            <v>AIR-100;  Michael Gorelik</v>
          </cell>
          <cell r="H40" t="str">
            <v xml:space="preserve">
​Kevin Stonaker, (609) 485-5379, ANG-E281</v>
          </cell>
          <cell r="I40" t="str">
            <v>Kevin Stonaker (ANG-E281), John Bakuckas (ANG-E281), and Dave Galella (ANG-E282)</v>
          </cell>
          <cell r="J40" t="str">
            <v>ANM-100, ACE-100, ANE-100, ASW-100, AFS-300</v>
          </cell>
          <cell r="K40" t="str">
            <v>Yes</v>
          </cell>
          <cell r="L40" t="str">
            <v xml:space="preserve">Provide data to address certification issues associated with the large variability in metal additive manufacturing (AM).  Industry is aggressively pursuing AM for critical application though no in-service history exists. </v>
          </cell>
          <cell r="M40" t="str">
            <v>Ongoing (programmed and budgeted for previous FYxx)</v>
          </cell>
          <cell r="N40" t="str">
            <v>FY 2015</v>
          </cell>
          <cell r="O40" t="str">
            <v>FY 2022</v>
          </cell>
        </row>
        <row r="41">
          <cell r="A41" t="str">
            <v>A11E.SIM.9</v>
          </cell>
          <cell r="B41" t="str">
            <v>NASGRO Enhancement, Standardization and Material Properties Database Generation for Damage Tolerance Analysis</v>
          </cell>
          <cell r="C41" t="str">
            <v>ANM-100, Jeff Duven</v>
          </cell>
          <cell r="D41" t="str">
            <v>SIM</v>
          </cell>
          <cell r="E41" t="str">
            <v>AIR</v>
          </cell>
          <cell r="F41">
            <v>42551</v>
          </cell>
          <cell r="G41" t="str">
            <v>ANM-100, Ian Won</v>
          </cell>
          <cell r="H41" t="str">
            <v xml:space="preserve">
​Kevin Stonaker, (609) 485-5379, ANG-E281</v>
          </cell>
          <cell r="I41" t="str">
            <v>SwRI, NASA, TBD</v>
          </cell>
          <cell r="J41" t="str">
            <v>AIR-100, ACE-100, ASW-100, ANE-100</v>
          </cell>
          <cell r="K41" t="str">
            <v>YES</v>
          </cell>
          <cell r="L41" t="str">
            <v>Promote consistent and uniform level of safety throughout the aviation industry through standardization efforts for validated material fatigue/fracture compliance data and DT tools. Enable the FAA to operate efficiently.</v>
          </cell>
          <cell r="M41" t="str">
            <v>Prior FYxx Submission (submitted, but not programmed)</v>
          </cell>
          <cell r="N41" t="str">
            <v>FY 2019</v>
          </cell>
          <cell r="O41" t="str">
            <v>FY 2025</v>
          </cell>
        </row>
        <row r="42">
          <cell r="A42" t="str">
            <v>A11F.PS.1</v>
          </cell>
          <cell r="B42" t="str">
            <v>Advanced Analysis Methods for Impact of Composite Aircraft Materials in Rotor Burst and Blade Release</v>
          </cell>
          <cell r="C42" t="str">
            <v>ANE-100, Colleen D'Alessandro</v>
          </cell>
          <cell r="D42" t="str">
            <v>PS</v>
          </cell>
          <cell r="E42" t="str">
            <v>AIR</v>
          </cell>
          <cell r="F42">
            <v>42636</v>
          </cell>
          <cell r="G42" t="str">
            <v>Jay Turnberg, ANE-111</v>
          </cell>
          <cell r="H42" t="str">
            <v xml:space="preserve">
William Emmerling; (609) 485-4009; ANG-E281</v>
          </cell>
          <cell r="J42" t="str">
            <v xml:space="preserve">ANM-110, ACE-110  </v>
          </cell>
          <cell r="K42" t="str">
            <v>YES</v>
          </cell>
          <cell r="L42" t="str">
            <v>Research is needed to develop predictive analysis methods for assessing engine fragment impact into engine and fuselage materials to determine the containment and shielding capabilities of each for safety assessments and cert</v>
          </cell>
          <cell r="M42" t="str">
            <v>Ongoing (programmed and budgeted for previous FYxx)</v>
          </cell>
          <cell r="N42" t="str">
            <v>FY2013</v>
          </cell>
          <cell r="O42" t="str">
            <v>FY2020</v>
          </cell>
        </row>
        <row r="43">
          <cell r="A43" t="str">
            <v>A11G.HF.1</v>
          </cell>
          <cell r="B43" t="str">
            <v>Enhancing Aviation Safety through Advanced Procedures, Training &amp; Checking Methods, to include Jet Upset</v>
          </cell>
          <cell r="C43" t="str">
            <v>AFS-200, Les Smith</v>
          </cell>
          <cell r="D43" t="str">
            <v>HF</v>
          </cell>
          <cell r="E43" t="str">
            <v>AFS</v>
          </cell>
          <cell r="F43">
            <v>42614</v>
          </cell>
          <cell r="G43" t="str">
            <v>Doug Farrow, AFS-280</v>
          </cell>
          <cell r="H43" t="str">
            <v xml:space="preserve">
​Sheryl Chappell, 202-267-8856, ANG-C1</v>
          </cell>
          <cell r="I43" t="str">
            <v>TBD</v>
          </cell>
          <cell r="J43" t="str">
            <v>AFS-800</v>
          </cell>
          <cell r="K43" t="str">
            <v>Yes</v>
          </cell>
          <cell r="L43" t="str">
            <v>Research is needed to characterize human factors/pilot performance considerations for air carrier pilot training and operational procedures.  This research will inform development of guidance for training progams and flightcrew procedure development.</v>
          </cell>
          <cell r="M43" t="str">
            <v>Ongoing (programmed and budgeted for previous FYxx)</v>
          </cell>
          <cell r="N43" t="str">
            <v>FY14</v>
          </cell>
          <cell r="O43" t="str">
            <v>FY19</v>
          </cell>
        </row>
        <row r="44">
          <cell r="A44" t="str">
            <v>A11G.HF.10</v>
          </cell>
          <cell r="B44" t="str">
            <v>Maintenance Human Factors to Support Risk-Based Decision Making (RBDM) and Maintenance Safety Culture</v>
          </cell>
          <cell r="C44" t="str">
            <v>AFS-300, Tim Shaver</v>
          </cell>
          <cell r="D44" t="str">
            <v>HF</v>
          </cell>
          <cell r="E44" t="str">
            <v>AFS</v>
          </cell>
          <cell r="F44">
            <v>42635</v>
          </cell>
          <cell r="G44" t="str">
            <v>Rolandos Lazaris, AFS-300, 202.267-1664 (Supporting: Dr Bill Johnson, CSTA)</v>
          </cell>
          <cell r="H44" t="str">
            <v xml:space="preserve">Katrina Avers, 405-954-6299, CAMI, AAM-510
</v>
          </cell>
          <cell r="I44" t="str">
            <v>Michelle Bryant, 405-954-9605, CAMI, AAM-510</v>
          </cell>
          <cell r="J44" t="str">
            <v>Don Arendt, AFS-900</v>
          </cell>
          <cell r="K44" t="str">
            <v>Yes</v>
          </cell>
          <cell r="L44" t="str">
            <v>Maintenance human factors issues have been prioritized by multiple NTSB recommendations and highlighted in the AVS infoshare. This research program is designed to provide AFS-300 and the administrator the information needed for appropriate action.</v>
          </cell>
          <cell r="M44" t="str">
            <v>Ongoing (programmed and budgeted for previous FYxx)</v>
          </cell>
          <cell r="N44" t="str">
            <v>FY 2017</v>
          </cell>
          <cell r="O44" t="str">
            <v>FY 2020</v>
          </cell>
        </row>
        <row r="45">
          <cell r="A45" t="str">
            <v>A11G.HF.2</v>
          </cell>
          <cell r="B45" t="str">
            <v>Avionics and New Technologies</v>
          </cell>
          <cell r="C45" t="str">
            <v>AIR-100, Susan Cabler</v>
          </cell>
          <cell r="D45" t="str">
            <v>HF</v>
          </cell>
          <cell r="E45" t="str">
            <v>AIR</v>
          </cell>
          <cell r="F45">
            <v>42572</v>
          </cell>
          <cell r="G45" t="str">
            <v>Cathy Swider, AIR-134</v>
          </cell>
          <cell r="H45" t="str">
            <v xml:space="preserve">
Katrina Avers, AAM-500, 405-954-6299</v>
          </cell>
          <cell r="I45" t="str">
            <v>TBD</v>
          </cell>
          <cell r="J45" t="str">
            <v>AIR-131 and 132, AFS-430</v>
          </cell>
          <cell r="K45" t="str">
            <v>YES</v>
          </cell>
          <cell r="L45" t="str">
            <v>This research supports the development and update of human factors regulatory and guidance material on evolving flight deck technologies including ADS-B, Cockpit Display of Traffic Information (CDTI), Airport Moving Map, and Electronic Flight Bags (EFB).</v>
          </cell>
          <cell r="M45" t="str">
            <v>Ongoing (programmed and budgeted for previous FYxx)</v>
          </cell>
          <cell r="N45" t="str">
            <v>FY various</v>
          </cell>
          <cell r="O45" t="str">
            <v>FY2021</v>
          </cell>
        </row>
        <row r="46">
          <cell r="A46" t="str">
            <v>A11G.HF.4</v>
          </cell>
          <cell r="B46" t="str">
            <v>Advanced Vision Systems (EFVS, EVS, SVS, CVS), Head-Up Displays (HUD), and Head Mounted Displays (HMD): Operational Standards &amp; Approval Criteria</v>
          </cell>
          <cell r="C46" t="str">
            <v>AFS-400, Mark Steinbicker</v>
          </cell>
          <cell r="D46" t="str">
            <v>HF</v>
          </cell>
          <cell r="E46" t="str">
            <v>AFS</v>
          </cell>
          <cell r="G46" t="str">
            <v>Terry King, Flight Operations Branch, AFS-410</v>
          </cell>
          <cell r="H46" t="str">
            <v xml:space="preserve">
​Katrina Avers, 405-954-6299, AAM-500 (for ANG C-1)</v>
          </cell>
          <cell r="I46" t="str">
            <v>Unknown at this time</v>
          </cell>
          <cell r="J46" t="str">
            <v>AFS-240, AFS-820, AIR-120, AIR-130, ANM-111, ACE-111, ASW-112</v>
          </cell>
          <cell r="K46" t="str">
            <v>Yes</v>
          </cell>
          <cell r="L46" t="str">
            <v>Research is needed to characterize human factors/pilot performance considerations using Advanced Vision Systems, HUD, and HMD for new low visibility concepts of operation. Research will inform operational requirements, standards, conditions &amp; limitations.</v>
          </cell>
          <cell r="M46" t="str">
            <v>Ongoing (programmed and budgeted for previous FYxx)</v>
          </cell>
          <cell r="N46" t="str">
            <v>FY Various</v>
          </cell>
          <cell r="O46" t="str">
            <v>FY23</v>
          </cell>
        </row>
        <row r="47">
          <cell r="A47" t="str">
            <v>A11G.HF.7</v>
          </cell>
          <cell r="B47" t="str">
            <v xml:space="preserve">Human Factors Research and Development for Improved Rotorcraft Operational Safety and Reducing Fatal Helicopter Accidents </v>
          </cell>
          <cell r="C47" t="str">
            <v>AFS-800, Jim Viola</v>
          </cell>
          <cell r="D47" t="str">
            <v>HF</v>
          </cell>
          <cell r="E47" t="str">
            <v>AFS</v>
          </cell>
          <cell r="F47">
            <v>42590</v>
          </cell>
          <cell r="G47" t="str">
            <v>Steve Sparks, AFS-800</v>
          </cell>
          <cell r="H47" t="str">
            <v xml:space="preserve">
​Katrina Avers, 405-954-6299
AAM-500 (for ANG C-1)</v>
          </cell>
          <cell r="I47" t="str">
            <v>Katrina Avers, 405-954-6299</v>
          </cell>
          <cell r="J47" t="str">
            <v>AFS-200 and AFS-400</v>
          </cell>
          <cell r="K47" t="str">
            <v>Yes</v>
          </cell>
          <cell r="L47" t="str">
            <v xml:space="preserve">Reduce fatal helicopter accidents associated with Human Factors pertaining to pilot training, technology, aeronautical decision making, CRM, scenaro based training and weather related factors. </v>
          </cell>
          <cell r="M47" t="str">
            <v>Ongoing (programmed and budgeted for previous FYxx)</v>
          </cell>
          <cell r="N47" t="str">
            <v>FY 2016</v>
          </cell>
          <cell r="O47" t="str">
            <v>FY 2023</v>
          </cell>
        </row>
        <row r="48">
          <cell r="A48" t="str">
            <v>A11G.HF.8</v>
          </cell>
          <cell r="B48" t="str">
            <v>Fatigue Mitigation in Flight Operations</v>
          </cell>
          <cell r="C48" t="str">
            <v>AFS-200, Les Smith</v>
          </cell>
          <cell r="D48" t="str">
            <v>HF</v>
          </cell>
          <cell r="E48" t="str">
            <v>AFS</v>
          </cell>
          <cell r="F48">
            <v>42636</v>
          </cell>
          <cell r="G48" t="str">
            <v>Dale Roberts, AFS-200</v>
          </cell>
          <cell r="H48" t="str">
            <v xml:space="preserve">​Katrina Avers, 405-954-6299, AAM-500
(Supported by: Tom Nesthus, 405-954-6297, AAM-500)
</v>
          </cell>
          <cell r="I48" t="str">
            <v>TBD</v>
          </cell>
          <cell r="J48" t="str">
            <v>Steve Sparks, AFS-800</v>
          </cell>
          <cell r="K48" t="str">
            <v>Yes</v>
          </cell>
          <cell r="L48" t="str">
            <v>Evaluate pilot fatigue data and the effectiveness of fatigue risk management approaches utilized by 121 and 117 certificate holders. Improve flightcrew member alertness through regulatory updates and educational materials associated with FRMP and FRMS.</v>
          </cell>
          <cell r="M48" t="str">
            <v>Ongoing (programmed and budgeted for previous FYxx)</v>
          </cell>
          <cell r="N48" t="str">
            <v>FY 2015</v>
          </cell>
          <cell r="O48" t="str">
            <v>FY 2020</v>
          </cell>
        </row>
        <row r="49">
          <cell r="A49" t="str">
            <v>A11H.SSM.11</v>
          </cell>
          <cell r="B49" t="str">
            <v>Safety Oversight Management System (SOMS)</v>
          </cell>
          <cell r="C49" t="str">
            <v>AOV-150, Julia Pounds</v>
          </cell>
          <cell r="D49" t="str">
            <v>SSM</v>
          </cell>
          <cell r="E49" t="str">
            <v>AOV</v>
          </cell>
          <cell r="F49">
            <v>42590</v>
          </cell>
          <cell r="G49" t="str">
            <v>AOV-150, Greg Won</v>
          </cell>
          <cell r="H49" t="str">
            <v xml:space="preserve">
​Eghbali, Hossein, (609) 485-5982, ANG-E272</v>
          </cell>
          <cell r="I49" t="str">
            <v>Vasudeva Kolli, ANG-E272, 609-485-8443</v>
          </cell>
          <cell r="J49" t="str">
            <v>none</v>
          </cell>
          <cell r="K49" t="str">
            <v>Yes</v>
          </cell>
          <cell r="L49" t="str">
            <v>SOMS is a tool to integrate and analyze information from AOV oversight activities of the ATO. AOV will use the analytical capability for early identification of emerging safety trends in the NAS and for timely and effective safety oversight of the ATO.</v>
          </cell>
          <cell r="M49" t="str">
            <v>Final Year (programmed, budgeted, and completion)</v>
          </cell>
          <cell r="N49" t="str">
            <v>FY 2017</v>
          </cell>
          <cell r="O49" t="str">
            <v>FY 2019</v>
          </cell>
        </row>
        <row r="50">
          <cell r="A50" t="str">
            <v>A11H.SSM.13</v>
          </cell>
          <cell r="B50" t="str">
            <v>Integrated Domain Safety Risk Evaluation Tool (ID-SRET)</v>
          </cell>
          <cell r="C50" t="str">
            <v>AOV-150, Julia Pounds</v>
          </cell>
          <cell r="D50" t="str">
            <v>SSM</v>
          </cell>
          <cell r="E50" t="str">
            <v>AOV</v>
          </cell>
          <cell r="F50">
            <v>42590</v>
          </cell>
          <cell r="G50" t="str">
            <v>AOV-150, John Mixon</v>
          </cell>
          <cell r="H50" t="str">
            <v xml:space="preserve">
​Eghbali, Hossein, (609) 485-5982, ANG-E272</v>
          </cell>
          <cell r="I50" t="str">
            <v>Dr. Huasheng Li, ANG-E272, 609-485-8161</v>
          </cell>
          <cell r="J50" t="str">
            <v>None</v>
          </cell>
          <cell r="K50" t="str">
            <v>Yes</v>
          </cell>
          <cell r="L50" t="str">
            <v xml:space="preserve">Focusing only on individual changes increases the possibility that hazards due to unanticipated consequences of multiple system and NAS change interactions may not be identified before deployment. </v>
          </cell>
          <cell r="M50" t="str">
            <v>Final Year (programmed, budgeted, and completion)</v>
          </cell>
          <cell r="N50" t="str">
            <v>FY17</v>
          </cell>
          <cell r="O50" t="str">
            <v>FY19</v>
          </cell>
        </row>
        <row r="51">
          <cell r="A51" t="str">
            <v>A11H.SSM.18</v>
          </cell>
          <cell r="B51" t="str">
            <v>NAS Asset Metadata System (NAMS)</v>
          </cell>
          <cell r="C51" t="str">
            <v>AOV-150, Julia Pounds</v>
          </cell>
          <cell r="D51" t="str">
            <v>SSM</v>
          </cell>
          <cell r="E51" t="str">
            <v>AOV</v>
          </cell>
          <cell r="F51">
            <v>42590</v>
          </cell>
          <cell r="G51" t="str">
            <v>AOV-150, John Mixon</v>
          </cell>
          <cell r="H51" t="str">
            <v xml:space="preserve">
​Eghbali, Hossein, (609) 485-5982, ANG-E272</v>
          </cell>
          <cell r="I51" t="str">
            <v>​Eghbali, Hossein, (609) 485-5982, ANG-E272</v>
          </cell>
          <cell r="J51" t="str">
            <v>None</v>
          </cell>
          <cell r="K51" t="str">
            <v>Yes</v>
          </cell>
          <cell r="L51" t="str">
            <v>This research will: 1. Analyze flight radar track data to match physical locations with times; 2. Analyze recordings of radio communications to identify, phase of flight, purpose of communication, and specific involved NAS assets.</v>
          </cell>
          <cell r="M51" t="str">
            <v>Prior FYxx Submission (submitted, but not programmed)</v>
          </cell>
          <cell r="N51" t="str">
            <v>FY2019</v>
          </cell>
          <cell r="O51" t="str">
            <v>FY2021</v>
          </cell>
        </row>
        <row r="52">
          <cell r="A52" t="str">
            <v>A11H.SSM.19</v>
          </cell>
          <cell r="B52" t="str">
            <v>General Aviation &amp; Rotorcraft Airman Certification Standards for Maneuvers Training Research</v>
          </cell>
          <cell r="C52" t="str">
            <v>AFS-800, Jim Viola</v>
          </cell>
          <cell r="D52" t="str">
            <v>SSM</v>
          </cell>
          <cell r="E52" t="str">
            <v>AFS</v>
          </cell>
          <cell r="F52">
            <v>42545</v>
          </cell>
          <cell r="G52" t="str">
            <v>Trey McClure. AFS-800</v>
          </cell>
          <cell r="H52" t="str">
            <v xml:space="preserve">
Hossein Eghbali, 609-485-5982, ANG-E272</v>
          </cell>
          <cell r="I52" t="str">
            <v>​Charles C. Johnson, 609-485-6181, ANG-E272</v>
          </cell>
          <cell r="J52" t="str">
            <v>AFS-600</v>
          </cell>
          <cell r="K52" t="str">
            <v>Yes</v>
          </cell>
          <cell r="L52" t="str">
            <v xml:space="preserve">This research would be to examine the maneuvers taught to pilots today as well as others that are not taught to gauge their applicability and usefulness to prevent LOC-I accidents/incidents. </v>
          </cell>
          <cell r="M52" t="str">
            <v>Ongoing (programmed and budgeted for previous FYxx)</v>
          </cell>
          <cell r="N52" t="str">
            <v>FY2018</v>
          </cell>
          <cell r="O52" t="str">
            <v>FY2020</v>
          </cell>
        </row>
        <row r="53">
          <cell r="A53" t="str">
            <v>A11H.TAS.5</v>
          </cell>
          <cell r="B53" t="str">
            <v>Helicopter Safety Improvements Using Advanced Vision Systems</v>
          </cell>
          <cell r="C53" t="str">
            <v>AFS-400, Mark Steinbicker</v>
          </cell>
          <cell r="D53" t="str">
            <v>TAS</v>
          </cell>
          <cell r="E53" t="str">
            <v>AFS</v>
          </cell>
          <cell r="F53">
            <v>42545</v>
          </cell>
          <cell r="G53" t="str">
            <v>Mike Webb, AFS-400</v>
          </cell>
          <cell r="H53" t="str">
            <v xml:space="preserve">
​Hossein Eghbali, ANG-E272, 609-485-5982</v>
          </cell>
          <cell r="I53" t="str">
            <v>Charles C. Johnson, ANG-E272, 609-485-6181</v>
          </cell>
          <cell r="J53" t="str">
            <v>Clark Davenport, ASW-110</v>
          </cell>
          <cell r="K53" t="str">
            <v>Yes</v>
          </cell>
          <cell r="L53" t="str">
            <v>Helicopter Advanced Vision Systems research seeks to examine sensor/display technologies in order to establish rule changes that allow helicopter operators to utilize these systems operationally in low visibility conditions.</v>
          </cell>
          <cell r="M53" t="str">
            <v>Ongoing (programmed and budgeted for previous FYxx)</v>
          </cell>
          <cell r="N53" t="str">
            <v>FY2015</v>
          </cell>
          <cell r="O53" t="str">
            <v>FY2020</v>
          </cell>
        </row>
        <row r="54">
          <cell r="A54" t="str">
            <v>A11H.TAS.7</v>
          </cell>
          <cell r="B54" t="str">
            <v>Improving Go Around Safety</v>
          </cell>
          <cell r="C54" t="str">
            <v>AFS-200, Les Smith</v>
          </cell>
          <cell r="D54" t="str">
            <v>TAS</v>
          </cell>
          <cell r="E54" t="str">
            <v>AFS</v>
          </cell>
          <cell r="F54">
            <v>42543</v>
          </cell>
          <cell r="G54" t="str">
            <v>Jeffery Schroeder, AFS-400</v>
          </cell>
          <cell r="H54" t="str">
            <v xml:space="preserve">
Hossein Eghbali, (609) 485-5982, ANG-E272</v>
          </cell>
          <cell r="I54" t="str">
            <v>Angela Campbell, (609) 485-7715, ANG-E272</v>
          </cell>
          <cell r="J54" t="str">
            <v>N/A</v>
          </cell>
          <cell r="K54" t="str">
            <v>Yes</v>
          </cell>
          <cell r="L54" t="str">
            <v>The purpose is to structure a logical go-around training curriculum that mitigates the operational go-around problems that have arisen. ​</v>
          </cell>
          <cell r="M54" t="str">
            <v>Ongoing (programmed and budgeted for previous FYxx)</v>
          </cell>
          <cell r="N54" t="str">
            <v>FY18</v>
          </cell>
          <cell r="O54" t="str">
            <v>FY20</v>
          </cell>
        </row>
        <row r="55">
          <cell r="A55" t="str">
            <v>A11H.TAS.8</v>
          </cell>
          <cell r="B55" t="str">
            <v>Keeping Yesterday's Incident From Becoming Tomorrow's Accident</v>
          </cell>
          <cell r="C55" t="str">
            <v>AFS-400, Mark Steinbicker</v>
          </cell>
          <cell r="D55" t="str">
            <v>TAS</v>
          </cell>
          <cell r="E55" t="str">
            <v>AFS</v>
          </cell>
          <cell r="F55">
            <v>42544</v>
          </cell>
          <cell r="G55" t="str">
            <v>Jeffery Schroeder, AFS-400</v>
          </cell>
          <cell r="H55" t="str">
            <v xml:space="preserve">
​Hossein Eghbali, 609.485.5982, ANG-E272</v>
          </cell>
          <cell r="I55" t="str">
            <v>TBD</v>
          </cell>
          <cell r="J55" t="str">
            <v>AFS-200, AVP</v>
          </cell>
          <cell r="K55" t="str">
            <v>Yes</v>
          </cell>
          <cell r="L55" t="str">
            <v>The sponsor's need is to rapidly (within 24 hrs) be able to create a flight simulator training scenario based on an incident that happened in order to prevent a reoccurrence of it from becoming an accident.</v>
          </cell>
          <cell r="M55" t="str">
            <v>Prior FYxx Submission (submitted, but not programmed)</v>
          </cell>
          <cell r="N55" t="str">
            <v>FY19</v>
          </cell>
          <cell r="O55" t="str">
            <v>FY21</v>
          </cell>
        </row>
        <row r="56">
          <cell r="A56" t="str">
            <v>A11H.TAS.9</v>
          </cell>
          <cell r="B56" t="str">
            <v>Wet Runway Wheel Braking Testing</v>
          </cell>
          <cell r="C56" t="str">
            <v>AFS-200, Les Smith</v>
          </cell>
          <cell r="D56" t="str">
            <v>TAS</v>
          </cell>
          <cell r="E56" t="str">
            <v>AFS</v>
          </cell>
          <cell r="F56">
            <v>42543</v>
          </cell>
          <cell r="G56" t="str">
            <v>Charles Enders, AFS-200</v>
          </cell>
          <cell r="H56" t="str">
            <v xml:space="preserve">
​Hossein Eghbali, (609) 485-5982, ANG-E272</v>
          </cell>
          <cell r="I56" t="str">
            <v>Andrew Cheng, (609) 485-4904, ANG-E272</v>
          </cell>
          <cell r="J56" t="str">
            <v>ANM-111</v>
          </cell>
          <cell r="K56" t="str">
            <v>Yes</v>
          </cell>
          <cell r="L56" t="str">
            <v>Conduct testing to determine the reasons for significant reduced wet runway wheel braking in incidents and accidents as compared to definition of wet runway wheel braking in FAR 25.109/AC-25-7C, both grooved and non-grooved.</v>
          </cell>
          <cell r="M56" t="str">
            <v>Prior FYxx Submission (submitted, but not programmed)</v>
          </cell>
          <cell r="N56" t="str">
            <v>FY19</v>
          </cell>
          <cell r="O56" t="str">
            <v>FY21</v>
          </cell>
        </row>
        <row r="57">
          <cell r="A57" t="str">
            <v>A11J.AM.1</v>
          </cell>
          <cell r="B57" t="str">
            <v>CAMI Aerospace Medical Systems Analysis</v>
          </cell>
          <cell r="C57" t="str">
            <v>AAM-1, James Fraser</v>
          </cell>
          <cell r="D57" t="str">
            <v>AM</v>
          </cell>
          <cell r="E57" t="str">
            <v>AAM</v>
          </cell>
          <cell r="F57">
            <v>42631</v>
          </cell>
          <cell r="G57" t="str">
            <v>Manager of Research Requirement: Dr. E. Forster, AAM-600.  AVS Sponsor: James Fraser, M.D., Federal Air Surgeon, AAM-1</v>
          </cell>
          <cell r="H57" t="str">
            <v xml:space="preserve">
Dr. Estrella M. Forster, Civil Aerospace Medical Institute (CAMI), Manager, AAM-600, 405-954-6131​</v>
          </cell>
          <cell r="I57" t="str">
            <v>Civil Aerospace Medical Institute (CAMI, AAM-600) several in-house research personnel</v>
          </cell>
          <cell r="J57" t="str">
            <v>No</v>
          </cell>
          <cell r="K57" t="str">
            <v>Yes, see Att. 2</v>
          </cell>
          <cell r="L57" t="str">
            <v xml:space="preserve">The AM-1 requirement concerns the performance of aeromedical research activities that enable the development, maintenance, and epidemiological assessment of very large, comprehensive, and integrated datasets (big data). </v>
          </cell>
          <cell r="M57" t="str">
            <v>Ongoing (programmed and budgeted for previous FYxx)</v>
          </cell>
          <cell r="N57">
            <v>2019</v>
          </cell>
          <cell r="O57">
            <v>2019</v>
          </cell>
        </row>
        <row r="58">
          <cell r="A58" t="str">
            <v>A11J.AM.2</v>
          </cell>
          <cell r="B58" t="str">
            <v>CAMI Aeromedical Accident Prevention &amp; Investigation</v>
          </cell>
          <cell r="C58" t="str">
            <v>AAM-1, James Fraser</v>
          </cell>
          <cell r="D58" t="str">
            <v>AM</v>
          </cell>
          <cell r="E58" t="str">
            <v>AAM</v>
          </cell>
          <cell r="F58">
            <v>42631</v>
          </cell>
          <cell r="G58" t="str">
            <v>Manager of Research Requirement: Dr. E. Forster, AAM-600.  AVS Sponsor: James Fraser, M.D., Federal Air Surgeon, AAM-1</v>
          </cell>
          <cell r="H58" t="str">
            <v>Dr. Estrella M. Forster, Civil Aerospace Medical Institute (CAMI), Manager, AAM-600, 405-954-6131
​</v>
          </cell>
          <cell r="I58" t="str">
            <v>Civil Aerospace Medical Institute (CAMI, AAM-600) several in-house research personnel</v>
          </cell>
          <cell r="J58" t="str">
            <v>AVP - Accident Investigation</v>
          </cell>
          <cell r="K58" t="str">
            <v>Yes, see Att. 2</v>
          </cell>
          <cell r="L58" t="str">
            <v xml:space="preserve">This requirement is meant to enable the update of standards, identification of key current and emerging medications requiring regulator action, and policy for specific aeromedical conditions that may affect human safety in the NAS. </v>
          </cell>
          <cell r="M58" t="str">
            <v>Ongoing (programmed and budgeted for previous FYxx)</v>
          </cell>
          <cell r="N58" t="str">
            <v>FY19</v>
          </cell>
          <cell r="O58" t="str">
            <v>FY19</v>
          </cell>
        </row>
        <row r="59">
          <cell r="A59" t="str">
            <v>A11J.AM.3</v>
          </cell>
          <cell r="B59" t="str">
            <v>CAMI Human Protection &amp; Survival</v>
          </cell>
          <cell r="C59" t="str">
            <v>AAM-1, James Fraser</v>
          </cell>
          <cell r="D59" t="str">
            <v>AM</v>
          </cell>
          <cell r="E59" t="str">
            <v>AAM</v>
          </cell>
          <cell r="F59">
            <v>42631</v>
          </cell>
          <cell r="G59" t="str">
            <v>Manager of Research Requirement: Dr. E. Forster, AAM-600.  AVS Sponsor: James Fraser, M.D., Federal Air Surgeon, AAM-1</v>
          </cell>
          <cell r="H59" t="str">
            <v xml:space="preserve">
​Dr. Estrella M. Forster, Civil Aerospace Medical Institute (CAMI), Manager, AAM-600, 405-954-6131</v>
          </cell>
          <cell r="I59" t="str">
            <v>CAMI Aerospace Medical Research Division, AAM-600, several in-house research personnel</v>
          </cell>
          <cell r="J59" t="str">
            <v>AFS, AIR</v>
          </cell>
          <cell r="K59" t="str">
            <v xml:space="preserve">Yes, see Att.2 </v>
          </cell>
          <cell r="L59" t="str">
            <v>This requirement is meant to address cabin safety, crash survival, and mitigation of risks posed by exposure to environmental stressors to assess and develop emergency procedures, safety equipment, and other strategies that enhance human safety.</v>
          </cell>
          <cell r="M59" t="str">
            <v>Ongoing (programmed and budgeted for previous FYxx)</v>
          </cell>
          <cell r="N59" t="str">
            <v>FY19</v>
          </cell>
          <cell r="O59" t="str">
            <v>FY19</v>
          </cell>
        </row>
        <row r="60">
          <cell r="A60" t="str">
            <v>A11J.FCMS.1</v>
          </cell>
          <cell r="B60" t="str">
            <v>CO2 Limit Research</v>
          </cell>
          <cell r="C60" t="str">
            <v>ANM-100, Jeff Duven</v>
          </cell>
          <cell r="D60" t="str">
            <v>FCMS</v>
          </cell>
          <cell r="E60" t="str">
            <v>AIR</v>
          </cell>
          <cell r="F60">
            <v>42635</v>
          </cell>
          <cell r="G60" t="str">
            <v>Stephen Happenny, ANM-112</v>
          </cell>
          <cell r="H60" t="str">
            <v xml:space="preserve">
​Robert McGuire, ANG-E271
Flight Controls and Mechanical Systems Program
609-485-4494
 </v>
          </cell>
          <cell r="I60" t="str">
            <v>Estrella M. Forster, Ph.D, Manager, Aerospace Medical Research Division (AAM-600)</v>
          </cell>
          <cell r="J60" t="str">
            <v>AIR-100, AFS-100</v>
          </cell>
          <cell r="K60" t="str">
            <v>Yes</v>
          </cell>
          <cell r="L60" t="str">
            <v>FAA CAMI should conduct a study to determine the level of CO2 permitted in the cabin and flight deck that provides an acceptable level of safety</v>
          </cell>
          <cell r="M60" t="str">
            <v>New Requirement (first time new submission)</v>
          </cell>
          <cell r="N60" t="str">
            <v>FY'19</v>
          </cell>
          <cell r="O60" t="str">
            <v>FY'20</v>
          </cell>
        </row>
        <row r="61">
          <cell r="A61" t="str">
            <v>A11J.FCS.4</v>
          </cell>
          <cell r="B61" t="str">
            <v>System level crashworthiness injury criteria and certification methodology</v>
          </cell>
          <cell r="C61" t="str">
            <v>ANM-100, Jeff Duven</v>
          </cell>
          <cell r="D61" t="str">
            <v>F&amp;CS</v>
          </cell>
          <cell r="E61" t="str">
            <v>AIR</v>
          </cell>
          <cell r="F61">
            <v>42580</v>
          </cell>
          <cell r="G61" t="str">
            <v>Jeff Gardlin, ANM-115</v>
          </cell>
          <cell r="H61" t="str">
            <v xml:space="preserve">
​Richard DeWeese, 405-954-7529, AAM-600</v>
          </cell>
          <cell r="J61" t="str">
            <v>ACE-100</v>
          </cell>
          <cell r="K61" t="str">
            <v>Yes</v>
          </cell>
          <cell r="L61" t="str">
            <v>This program will develop data for the formation of a performance based crashworthiness/injury criteria, to support new regulatory standards</v>
          </cell>
          <cell r="M61" t="str">
            <v>Ongoing (programmed and budgeted for previous FYxx)</v>
          </cell>
          <cell r="N61" t="str">
            <v>FY16</v>
          </cell>
          <cell r="O61" t="str">
            <v>FY21</v>
          </cell>
        </row>
        <row r="62">
          <cell r="A62" t="str">
            <v>A11J.FCS.7</v>
          </cell>
          <cell r="B62" t="str">
            <v>Effects of cabin seat pitch and alternative seat configurations on evacuation</v>
          </cell>
          <cell r="C62" t="str">
            <v>ANM-100, Jeff Duven</v>
          </cell>
          <cell r="D62" t="str">
            <v>F&amp;CS</v>
          </cell>
          <cell r="E62" t="str">
            <v>AIR</v>
          </cell>
          <cell r="F62">
            <v>42580</v>
          </cell>
          <cell r="G62" t="str">
            <v>Jeff Gardlin, ANM-115</v>
          </cell>
          <cell r="H62" t="str">
            <v xml:space="preserve">
​David Weed, 405-954-9218, AAM-600</v>
          </cell>
          <cell r="I62" t="str">
            <v>Unk</v>
          </cell>
          <cell r="J62" t="str">
            <v>AFS-200</v>
          </cell>
          <cell r="K62" t="str">
            <v>Yes</v>
          </cell>
          <cell r="L62" t="str">
            <v>This research will gather data necessary to assess different seating arrangements for the effect on compliance with the egress requirements.​</v>
          </cell>
          <cell r="M62" t="str">
            <v>Ongoing (programmed and budgeted for previous FYxx)</v>
          </cell>
          <cell r="N62" t="str">
            <v>FY18</v>
          </cell>
          <cell r="O62" t="str">
            <v>FY19</v>
          </cell>
        </row>
        <row r="63">
          <cell r="A63" t="str">
            <v>A11J.RS.1</v>
          </cell>
          <cell r="B63" t="str">
            <v>Occupant Protection for Legacy Rotorcraft</v>
          </cell>
          <cell r="C63" t="str">
            <v>ASW-100, Lance Gant</v>
          </cell>
          <cell r="D63" t="str">
            <v>RS</v>
          </cell>
          <cell r="E63" t="str">
            <v>AIR</v>
          </cell>
          <cell r="F63">
            <v>42580</v>
          </cell>
          <cell r="G63" t="str">
            <v>Matthew Fuller ASW 112 Rotorcraft Directorate/Standards Staff</v>
          </cell>
          <cell r="H63" t="str">
            <v xml:space="preserve">
Civil Aerospace Medical Institute (CAMI) AAM-600, Dr. Estrella Forster, 405-954-6131 Manager, AAM-630</v>
          </cell>
          <cell r="I63" t="str">
            <v>Civil Aerospace Medical Institute (CAMI) AAM-630, Amanda Taylor, 405-954-0248</v>
          </cell>
          <cell r="J63" t="str">
            <v>ANM, AVP, AIR 130, AFS</v>
          </cell>
          <cell r="K63" t="str">
            <v>Yes</v>
          </cell>
          <cell r="L63" t="str">
            <v xml:space="preserve">New safety equipment/technology that can be retrofitted onto legacy rotorcraft to decrease fatalities.                      </v>
          </cell>
          <cell r="M63" t="str">
            <v>Ongoing (programmed and budgeted for previous FYxx)</v>
          </cell>
          <cell r="N63" t="str">
            <v>FY18</v>
          </cell>
          <cell r="O63" t="str">
            <v>FY20</v>
          </cell>
        </row>
        <row r="64">
          <cell r="A64" t="str">
            <v>A11J.RS.2</v>
          </cell>
          <cell r="B64" t="str">
            <v>Rotorcraft Injury Mechanism Analysis – Procedure Development and Validation</v>
          </cell>
          <cell r="C64" t="str">
            <v>ASW-100, Lance Gant</v>
          </cell>
          <cell r="D64" t="str">
            <v>RS</v>
          </cell>
          <cell r="E64" t="str">
            <v>AIR</v>
          </cell>
          <cell r="F64">
            <v>42580</v>
          </cell>
          <cell r="G64" t="str">
            <v>Matthew Fuller ASW 112 Rotorcraft Directorate/Standards Staff</v>
          </cell>
          <cell r="H64" t="str">
            <v xml:space="preserve">
Civil Aerospace Medical Institute (CAMI) AAM-63, Dr. Charles Dejohn, 405-954-5519</v>
          </cell>
          <cell r="I64" t="str">
            <v>Civil Aerospace Medical Institute (CAMI)</v>
          </cell>
          <cell r="J64" t="str">
            <v>None</v>
          </cell>
          <cell r="K64" t="str">
            <v>Yes</v>
          </cell>
          <cell r="L64" t="str">
            <v>Develop procedures to gather and organize crash and injury information from rotorcraft accidents. Develop methods of using the data to identify causes of the injuries and potential mitigation strategies.  Identify gaps in accident data collected.</v>
          </cell>
          <cell r="M64" t="str">
            <v>New Requirement (first time new submission)</v>
          </cell>
          <cell r="N64" t="str">
            <v>FY19</v>
          </cell>
          <cell r="O64" t="str">
            <v>FY21</v>
          </cell>
        </row>
        <row r="65">
          <cell r="A65" t="str">
            <v>A11K.WX.10</v>
          </cell>
          <cell r="B65" t="str">
            <v>Validation of Advanced Airborne Weather Hazards Detection</v>
          </cell>
          <cell r="C65" t="str">
            <v>AIR-100, Susan Cabler</v>
          </cell>
          <cell r="D65" t="str">
            <v>WX</v>
          </cell>
          <cell r="E65" t="str">
            <v>AIR</v>
          </cell>
          <cell r="G65" t="str">
            <v>AIR-130, Lee Nguyen; 202-267-8620</v>
          </cell>
          <cell r="H65" t="str">
            <v xml:space="preserve">
​James. T. Riley; ANG-E282, 609.485.4144</v>
          </cell>
          <cell r="I65" t="str">
            <v>James T Riley, ANG-E2, 609-485-4144</v>
          </cell>
          <cell r="J65" t="str">
            <v>AFS-430; ACE-114</v>
          </cell>
          <cell r="K65" t="str">
            <v>Yes</v>
          </cell>
          <cell r="L65" t="str">
            <v>The RTCA Special Committee (SC)-230, Airborne Weather Hazard Detection, and the FAA have identified advanced airborne weather radar and Light Detection And Ranging (Lidar) as potentially valuable tools to help flight cre.....</v>
          </cell>
          <cell r="M65" t="str">
            <v>Ongoing (programmed and budgeted for previous FYxx)</v>
          </cell>
          <cell r="N65" t="str">
            <v>FY 2017</v>
          </cell>
          <cell r="O65" t="str">
            <v>FY 2019</v>
          </cell>
        </row>
        <row r="66">
          <cell r="A66" t="str">
            <v>A11K.WX.11</v>
          </cell>
          <cell r="B66" t="str">
            <v>Weather Reporting Requirements and Dissemination for Helicopter Emergency Medical Services (HEMS) and Unmanned Aerial Systems (UAS) for off-Airport Operations</v>
          </cell>
          <cell r="C66" t="str">
            <v>AFS-400, Mark Steinbicker</v>
          </cell>
          <cell r="D66" t="str">
            <v>WX</v>
          </cell>
          <cell r="E66" t="str">
            <v>AFS</v>
          </cell>
          <cell r="G66" t="str">
            <v>Gordon Rother, AFS-430</v>
          </cell>
          <cell r="H66" t="str">
            <v xml:space="preserve">
​Gordon Rother, 612 253-4409, AFS-430</v>
          </cell>
          <cell r="I66" t="str">
            <v>VOLPE Center</v>
          </cell>
          <cell r="K66" t="str">
            <v>Yes</v>
          </cell>
          <cell r="L66" t="str">
            <v>Weather reporting requirements and dissemination are highly defined in terminal environments. This research proposal seeks to increase weather observations density and quality to support HEMS and UAS operations in areas outside of terminals.</v>
          </cell>
          <cell r="M66" t="str">
            <v>New Requirement (first time new submission)</v>
          </cell>
          <cell r="N66" t="str">
            <v>FY 2019</v>
          </cell>
          <cell r="O66" t="str">
            <v>FY 2023</v>
          </cell>
        </row>
        <row r="67">
          <cell r="A67" t="str">
            <v>A11K.WX.2</v>
          </cell>
          <cell r="B67" t="str">
            <v>Terminal Area Icing Weather Information for NextGen</v>
          </cell>
          <cell r="C67" t="str">
            <v>AFS-200, Les Smith</v>
          </cell>
          <cell r="D67" t="str">
            <v>WX</v>
          </cell>
          <cell r="E67" t="str">
            <v>AFS</v>
          </cell>
          <cell r="G67" t="str">
            <v>Charles Enders – AFS-220, Gordon Rother – AFS-430</v>
          </cell>
          <cell r="H67" t="str">
            <v xml:space="preserve">
Jim Riley, 609-485-4144, ANG-E282
(Supported by: Stephanie DiVito)
</v>
          </cell>
          <cell r="J67" t="str">
            <v>AFS-400</v>
          </cell>
          <cell r="K67" t="str">
            <v>Yes</v>
          </cell>
          <cell r="L67" t="str">
            <v>Winter weather terminal area operations need R&amp;D support to address new icing regulations and NextGen operations.  The new icing regulations (§ 25.1420) are now in effect (January 5, 2015).  Revenue service aircraft will have</v>
          </cell>
          <cell r="M67" t="str">
            <v>Ongoing (programmed and budgeted for previous FYxx)</v>
          </cell>
          <cell r="N67" t="str">
            <v>FY2012 (Low level effort until FY2015.  Significant funding reallocated to HIWC.)</v>
          </cell>
          <cell r="O67" t="str">
            <v>FY 2022</v>
          </cell>
        </row>
        <row r="68">
          <cell r="A68" t="str">
            <v>A11K.WX.3</v>
          </cell>
          <cell r="B68" t="str">
            <v>Mitigating the Ice Crystal Weather Threat to Aircraft Turbine Engines</v>
          </cell>
          <cell r="C68" t="str">
            <v>ANE-100, Colleen D'Alessandro</v>
          </cell>
          <cell r="D68" t="str">
            <v>WX</v>
          </cell>
          <cell r="E68" t="str">
            <v>AIR</v>
          </cell>
          <cell r="G68" t="str">
            <v>Alan Strom, ANE-111</v>
          </cell>
          <cell r="H68" t="str">
            <v xml:space="preserve">
James T. Riley (609)-485-4144, ANG-E282
</v>
          </cell>
          <cell r="I68" t="str">
            <v>James T. Riley, ANG-E232, 609 485-4144</v>
          </cell>
          <cell r="J68" t="str">
            <v>ANM-112</v>
          </cell>
          <cell r="K68" t="str">
            <v>Yes</v>
          </cell>
          <cell r="L68" t="str">
            <v>Convective weather high altitude ice crystal conditions are causing turbine engine and air data probe events on commercial aircraft. These conditions are not well understood and cannot be readily detected by current means.  R</v>
          </cell>
          <cell r="M68" t="str">
            <v>Ongoing (programmed and budgeted for previous FYxx)</v>
          </cell>
          <cell r="N68" t="str">
            <v>FY 2011</v>
          </cell>
          <cell r="O68" t="str">
            <v>FY 2020</v>
          </cell>
        </row>
        <row r="69">
          <cell r="A69" t="str">
            <v>A11K.WX.9</v>
          </cell>
          <cell r="B69" t="str">
            <v xml:space="preserve">Convectively Induced Turbulence - Extent, Severity, and its Impact on Aviation </v>
          </cell>
          <cell r="C69" t="str">
            <v>ACE-100, Mel Johnson</v>
          </cell>
          <cell r="D69" t="str">
            <v>WX</v>
          </cell>
          <cell r="E69" t="str">
            <v>AIR</v>
          </cell>
          <cell r="F69">
            <v>42562</v>
          </cell>
          <cell r="G69" t="str">
            <v>Mark Mutchler ACE-110</v>
          </cell>
          <cell r="H69" t="str">
            <v xml:space="preserve">
​Tom Ryan, 202-267-4319, AFS-430</v>
          </cell>
          <cell r="J69" t="str">
            <v>AFS-430</v>
          </cell>
          <cell r="K69" t="str">
            <v>Yes</v>
          </cell>
          <cell r="L69" t="str">
            <v>What is the safe operational separation from thunderstorms for GA pilots?  This research will answer that question through modeling and other analysis tools.  The effort will establish guidelines used by GA pilots, controllers, AOCs, and meteorologists.</v>
          </cell>
          <cell r="M69" t="str">
            <v>Ongoing (programmed and budgeted for previous FYxx)</v>
          </cell>
          <cell r="N69" t="str">
            <v>FY17</v>
          </cell>
          <cell r="O69" t="str">
            <v>FY19</v>
          </cell>
        </row>
        <row r="70">
          <cell r="A70" t="str">
            <v>A11L.UAS.25</v>
          </cell>
          <cell r="B70" t="str">
            <v>UAS Navigation Performance, Accuracy, and Reliability</v>
          </cell>
          <cell r="C70" t="str">
            <v>AFS-80, Earl Lawrence</v>
          </cell>
          <cell r="D70" t="str">
            <v>UAS</v>
          </cell>
          <cell r="E70" t="str">
            <v>AUS</v>
          </cell>
          <cell r="F70">
            <v>42634</v>
          </cell>
          <cell r="G70" t="str">
            <v>Rick May AFS-86/ Jarret Larrow AFS-400</v>
          </cell>
          <cell r="H70" t="str">
            <v xml:space="preserve">
Nick Lento ANG-C2 202-267-5111nick.lento@faa.gov</v>
          </cell>
          <cell r="I70" t="str">
            <v>TBD</v>
          </cell>
          <cell r="J70" t="str">
            <v>AFS-400</v>
          </cell>
          <cell r="K70" t="str">
            <v>Yes</v>
          </cell>
          <cell r="L70" t="str">
            <v xml:space="preserve">This research activity will support the development of standards and procedures for UAS navigation systems, which do not exist at this for UAS navigation systems. </v>
          </cell>
          <cell r="M70" t="str">
            <v>Ongoing (programmed and budgeted for previous FYxx)</v>
          </cell>
          <cell r="N70">
            <v>17</v>
          </cell>
          <cell r="O70">
            <v>19</v>
          </cell>
        </row>
        <row r="71">
          <cell r="A71" t="str">
            <v>A11L.UAS.30</v>
          </cell>
          <cell r="B71" t="str">
            <v>UAS Human Factors Control Station Design Standards</v>
          </cell>
          <cell r="C71" t="str">
            <v>AFS-80, Earl Lawrence</v>
          </cell>
          <cell r="D71" t="str">
            <v>UAS</v>
          </cell>
          <cell r="E71" t="str">
            <v>AIR</v>
          </cell>
          <cell r="F71">
            <v>42622</v>
          </cell>
          <cell r="G71" t="str">
            <v>Stephen Plishka, AFS-80</v>
          </cell>
          <cell r="H71" t="str">
            <v>Ashley Awwad, C1, 202-267-4516</v>
          </cell>
          <cell r="I71" t="str">
            <v>TBD</v>
          </cell>
          <cell r="J71" t="str">
            <v>AIR-130; ACE-110</v>
          </cell>
          <cell r="K71" t="str">
            <v>Yes</v>
          </cell>
          <cell r="L71" t="str">
            <v>This research will focus on unique UAS safety concerns that are specific to unmanned aircraft. Unique HF aspects include: data link degradation and loss, decreased sensory cues, and remote pilot control handoffs.</v>
          </cell>
          <cell r="M71" t="str">
            <v>Ongoing (programmed and budgeted for previous FYxx)</v>
          </cell>
          <cell r="N71" t="str">
            <v>FY 2017</v>
          </cell>
          <cell r="O71" t="str">
            <v>FY 2020</v>
          </cell>
        </row>
        <row r="72">
          <cell r="A72" t="str">
            <v>A11L.UAS.31</v>
          </cell>
          <cell r="B72" t="str">
            <v>High Visual Contrast for UAS</v>
          </cell>
          <cell r="C72" t="str">
            <v>AFS-80, Earl Lawrence</v>
          </cell>
          <cell r="D72" t="str">
            <v>UAS</v>
          </cell>
          <cell r="E72" t="str">
            <v>AIR</v>
          </cell>
          <cell r="F72">
            <v>42622</v>
          </cell>
          <cell r="G72" t="str">
            <v>Stephen Plishka, AFS-80</v>
          </cell>
          <cell r="H72" t="str">
            <v xml:space="preserve">
Ashley Awwad, C1, 202-267-4516</v>
          </cell>
          <cell r="I72" t="str">
            <v>TBD</v>
          </cell>
          <cell r="J72" t="str">
            <v>AIR-130</v>
          </cell>
          <cell r="K72" t="str">
            <v>Yes</v>
          </cell>
          <cell r="L72" t="str">
            <v>With the looming proliferation of UAS in the NAS, it is critical to reduce the risk of collision with manned aircraft.  One risk reduction method will be to make Unmanned Aircraft (UA) easier for the pilots of manned aircraft to see and avoid the UA.</v>
          </cell>
          <cell r="M72" t="str">
            <v>Ongoing (programmed and budgeted for previous FYxx)</v>
          </cell>
          <cell r="N72" t="str">
            <v>FY 2018</v>
          </cell>
          <cell r="O72" t="str">
            <v>FY 2020</v>
          </cell>
        </row>
        <row r="73">
          <cell r="A73" t="str">
            <v>A11L.UAS.43</v>
          </cell>
          <cell r="B73" t="str">
            <v>UAS Flight Data Research in Support of ASIAS (Aviation Safety Information and Analysis Sharing) Program</v>
          </cell>
          <cell r="C73" t="str">
            <v>AVP-200, Warren Randolph</v>
          </cell>
          <cell r="D73" t="str">
            <v>UAS</v>
          </cell>
          <cell r="E73" t="str">
            <v>AVP</v>
          </cell>
          <cell r="F73">
            <v>42584</v>
          </cell>
          <cell r="G73" t="str">
            <v xml:space="preserve">Walt Hogan / AVP220 </v>
          </cell>
          <cell r="H73" t="str">
            <v xml:space="preserve">
Nick Lento ANG-C2 202-267-5111nick.lento@faa.gov</v>
          </cell>
          <cell r="I73" t="str">
            <v>Charles Johnson / 609-485-6181 / ANG-E2</v>
          </cell>
          <cell r="J73" t="str">
            <v xml:space="preserve">Ray Donahue / AFS-84 / 202-267-9213 </v>
          </cell>
          <cell r="K73" t="str">
            <v>Yes</v>
          </cell>
          <cell r="L73" t="str">
            <v>This research will aggregate high quality UAS flight data with commercial and general aviation flight data and surveillance data, in order to develop enhanced safety analyses for NAS stakeholders and to support UAS integration in the NAS.</v>
          </cell>
          <cell r="M73" t="str">
            <v>Prior FYxx Submission (submitted, but not programmed)</v>
          </cell>
          <cell r="N73" t="str">
            <v>FY19</v>
          </cell>
          <cell r="O73" t="str">
            <v>FY21</v>
          </cell>
        </row>
        <row r="74">
          <cell r="A74" t="str">
            <v>A11L.UAS.44</v>
          </cell>
          <cell r="B74" t="str">
            <v>Air Carrier Operational Considerations for Unmanned Aircraft Systems</v>
          </cell>
          <cell r="C74" t="str">
            <v>AFS-200, Les Smith</v>
          </cell>
          <cell r="D74" t="str">
            <v>UAS</v>
          </cell>
          <cell r="E74" t="str">
            <v>AFS</v>
          </cell>
          <cell r="F74">
            <v>42626</v>
          </cell>
          <cell r="G74" t="str">
            <v>AFS-200 Barbara Adams</v>
          </cell>
          <cell r="H74" t="str">
            <v xml:space="preserve">
Ashley Awwad, C1, 202-267-4516</v>
          </cell>
          <cell r="I74" t="str">
            <v>CAMI</v>
          </cell>
          <cell r="J74" t="str">
            <v>AFS-80, AFS-800</v>
          </cell>
          <cell r="K74" t="str">
            <v>YES</v>
          </cell>
          <cell r="L74" t="str">
            <v>This research addresses safety concerns specific to Air Carrier Operations for UAS to include air carrier staffing, training, testing, duty and rest requirements. It could help establish a separate rulemaking activity specific to air carrier operations.</v>
          </cell>
          <cell r="M74" t="str">
            <v>New Requirement (first time new submission)</v>
          </cell>
          <cell r="N74" t="str">
            <v>FY 2019</v>
          </cell>
          <cell r="O74" t="str">
            <v>FY 2021</v>
          </cell>
        </row>
        <row r="75">
          <cell r="A75" t="str">
            <v>A11L.UAS.45</v>
          </cell>
          <cell r="B75" t="str">
            <v>Multiple UAS Command and Control by a Single Operator with a Single Control Station</v>
          </cell>
          <cell r="C75" t="str">
            <v>AFS-80, Earl Lawrence</v>
          </cell>
          <cell r="D75" t="str">
            <v>UAS</v>
          </cell>
          <cell r="E75" t="str">
            <v>AFS</v>
          </cell>
          <cell r="F75">
            <v>42622</v>
          </cell>
          <cell r="G75" t="str">
            <v>Stephen Plishka, AFS-80</v>
          </cell>
          <cell r="H75" t="str">
            <v xml:space="preserve">
Ashley Awwad, C1, 202-267-4516</v>
          </cell>
          <cell r="I75" t="str">
            <v>TBD</v>
          </cell>
          <cell r="J75" t="str">
            <v>AIR-130</v>
          </cell>
          <cell r="K75" t="str">
            <v>Yes</v>
          </cell>
          <cell r="L75" t="str">
            <v>This research will evaluate operator workload and performance, while operating multiple UA, to evaluate the safety and feasibility for multiple types of UAS operations.</v>
          </cell>
          <cell r="M75" t="str">
            <v>New Requirement (first time new submission)</v>
          </cell>
          <cell r="N75" t="str">
            <v>FY 2019</v>
          </cell>
          <cell r="O75" t="str">
            <v>FY 2022</v>
          </cell>
        </row>
        <row r="76">
          <cell r="A76" t="str">
            <v>A11L.UAS.46</v>
          </cell>
          <cell r="B76" t="str">
            <v>Air Traffic Control (ATC) Interaction with Airborne Detect and Avoid (DAA)</v>
          </cell>
          <cell r="C76" t="str">
            <v>AFS-80, Earl Lawrence</v>
          </cell>
          <cell r="D76" t="str">
            <v>UAS</v>
          </cell>
          <cell r="E76" t="str">
            <v>AUS</v>
          </cell>
          <cell r="F76">
            <v>42634</v>
          </cell>
          <cell r="G76" t="str">
            <v xml:space="preserve">Maureen Keegan, AJV-7, 202-267-9530; </v>
          </cell>
          <cell r="H76" t="str">
            <v xml:space="preserve">
Nick Lento ANG-C2 202-267-5111nick.lento@faa.gov</v>
          </cell>
          <cell r="I76" t="str">
            <v>TBD.</v>
          </cell>
          <cell r="J76" t="str">
            <v>Air Traffic Procedures (AJV-8), Technical Training (AJI-2), AUS-300</v>
          </cell>
          <cell r="K76" t="str">
            <v>Yes</v>
          </cell>
          <cell r="L76" t="str">
            <v>This research will assess the impacts of airborne Detect and Avoid (DAA) (being developed by RTCA Special Committee 228 [SC-228]) on Air Traffic Management.  The research will (1) evaluate the interaction between DAA and Air Traffic Control (ATC) to ident</v>
          </cell>
          <cell r="M76" t="str">
            <v>New Requirement (first time new submission)</v>
          </cell>
          <cell r="N76">
            <v>19</v>
          </cell>
          <cell r="O76">
            <v>19</v>
          </cell>
        </row>
        <row r="77">
          <cell r="A77" t="str">
            <v>A11L.UAS.47</v>
          </cell>
          <cell r="B77" t="str">
            <v>Minimum Detect and Avoid (DAA) Display and Flight Path Information</v>
          </cell>
          <cell r="C77" t="str">
            <v>AFS-80, Earl Lawrence</v>
          </cell>
          <cell r="D77" t="str">
            <v>UAS</v>
          </cell>
          <cell r="E77" t="str">
            <v>AIR</v>
          </cell>
          <cell r="F77">
            <v>42622</v>
          </cell>
          <cell r="G77" t="str">
            <v>Stephen Plishka, AFS-80</v>
          </cell>
          <cell r="H77" t="str">
            <v xml:space="preserve">
Ashley Awwad, C1, 202-267-4516</v>
          </cell>
          <cell r="I77" t="str">
            <v>TBD</v>
          </cell>
          <cell r="J77" t="str">
            <v>AIR-130</v>
          </cell>
          <cell r="K77" t="str">
            <v>Yes</v>
          </cell>
          <cell r="L77" t="str">
            <v>This research supports the development of minimum requirements for Detect and Avoid (DAA) display and flight path guidance information required for UAS pilots to execute a maneuver to remain well clear.</v>
          </cell>
          <cell r="M77" t="str">
            <v>Ongoing (programmed and budgeted for previous FYxx)</v>
          </cell>
          <cell r="N77" t="str">
            <v>FY 2017</v>
          </cell>
          <cell r="O77" t="str">
            <v>FY 2021</v>
          </cell>
        </row>
        <row r="78">
          <cell r="A78" t="str">
            <v>A11L.UAS.48</v>
          </cell>
          <cell r="B78" t="str">
            <v>UAS Automation/Autonomy</v>
          </cell>
          <cell r="C78" t="str">
            <v>AFS-80, Earl Lawrence</v>
          </cell>
          <cell r="D78" t="str">
            <v>UAS</v>
          </cell>
          <cell r="E78" t="str">
            <v>AIR</v>
          </cell>
          <cell r="F78">
            <v>42622</v>
          </cell>
          <cell r="G78" t="str">
            <v>Stephen Plishka, AFS-80</v>
          </cell>
          <cell r="H78" t="str">
            <v xml:space="preserve">
Ashley Awwad, C1, 202-267-4516</v>
          </cell>
          <cell r="I78" t="str">
            <v>TBD</v>
          </cell>
          <cell r="J78" t="str">
            <v>AIR-130, ACE-110</v>
          </cell>
          <cell r="K78" t="str">
            <v>Yes</v>
          </cell>
          <cell r="L78" t="str">
            <v xml:space="preserve">This research will examine the interaction between UAS pilots and automated UAS to provide data for developing standards and best practices for pilot information management of UAS and address automation issues (e.g., mode awareness). </v>
          </cell>
          <cell r="M78" t="str">
            <v>Ongoing (programmed and budgeted for previous FYxx)</v>
          </cell>
          <cell r="N78" t="str">
            <v>FY 2018</v>
          </cell>
          <cell r="O78" t="str">
            <v>FY 2022</v>
          </cell>
        </row>
        <row r="79">
          <cell r="A79" t="str">
            <v>A12B.HFNG.2</v>
          </cell>
          <cell r="B79" t="str">
            <v>NextGen: Human Factors Guidelines for Advanced Instrument Procedure Design and Use</v>
          </cell>
          <cell r="C79" t="str">
            <v>AFS-400, Mark Steinbicker</v>
          </cell>
          <cell r="D79" t="str">
            <v>HF</v>
          </cell>
          <cell r="E79" t="str">
            <v>AFS</v>
          </cell>
          <cell r="F79">
            <v>42635</v>
          </cell>
          <cell r="G79" t="str">
            <v>Jeffery Kerr, AFS-470</v>
          </cell>
          <cell r="H79" t="str">
            <v xml:space="preserve">
​Sheryl Chappell, ANG-C1, 202-267-8856</v>
          </cell>
          <cell r="I79" t="str">
            <v>Divya Chandra, DOT/Volpe</v>
          </cell>
          <cell r="J79" t="str">
            <v>Robert Burke, AFS-200</v>
          </cell>
          <cell r="K79" t="str">
            <v>Yes</v>
          </cell>
          <cell r="L79" t="str">
            <v>Research is needed to anticipate, mitigate, and reduce potential pilot performance issues related to flying advanced instrument procedures such as RNAV/RNP SIDs, STARs, and approach operations to prevent loss of separation and other safety consequences.</v>
          </cell>
          <cell r="M79" t="str">
            <v>Ongoing (programmed and budgeted for previous FYxx)</v>
          </cell>
          <cell r="N79" t="str">
            <v>FY 14</v>
          </cell>
          <cell r="O79" t="str">
            <v>FY 21</v>
          </cell>
        </row>
        <row r="80">
          <cell r="A80" t="str">
            <v>A12B.HFNG.3</v>
          </cell>
          <cell r="B80" t="str">
            <v xml:space="preserve">NextGen Procedures, Tasks, Skills and Training for NextGen Air Carrier Pilots and Dispatchers </v>
          </cell>
          <cell r="C80" t="str">
            <v>AFS-200, Les Smith</v>
          </cell>
          <cell r="D80" t="str">
            <v>HF</v>
          </cell>
          <cell r="E80" t="str">
            <v>AFS</v>
          </cell>
          <cell r="F80">
            <v>42614</v>
          </cell>
          <cell r="G80" t="str">
            <v>Doug Farrow, AFS-280</v>
          </cell>
          <cell r="H80" t="str">
            <v xml:space="preserve">
​Sheryl Chappell, ANG-C1202-267-8856</v>
          </cell>
          <cell r="I80" t="str">
            <v>TBD</v>
          </cell>
          <cell r="J80" t="str">
            <v>AFS-800, AFS-400</v>
          </cell>
          <cell r="K80" t="str">
            <v>Yes</v>
          </cell>
          <cell r="L80" t="str">
            <v>Research is needed to evaluate procedures and training and checking requirements for pilots and dispatchers as their jobs change in NextGen technologies and operations. This will inform NextGen procedures and training.</v>
          </cell>
          <cell r="M80" t="str">
            <v>Ongoing (programmed and budgeted for previous FYxx)</v>
          </cell>
          <cell r="N80" t="str">
            <v>FY14</v>
          </cell>
          <cell r="O80" t="str">
            <v>FY19</v>
          </cell>
        </row>
        <row r="81">
          <cell r="A81" t="str">
            <v>A12B.HFNG.4</v>
          </cell>
          <cell r="B81" t="str">
            <v>NextGen Flight Deck Systems-flightcrew interfaces, installation, integration, and operations</v>
          </cell>
          <cell r="C81" t="str">
            <v>AIR-100, Susan Cabler</v>
          </cell>
          <cell r="D81" t="str">
            <v>HF</v>
          </cell>
          <cell r="E81" t="str">
            <v>AIR</v>
          </cell>
          <cell r="F81">
            <v>42573</v>
          </cell>
          <cell r="G81" t="str">
            <v>Cathy Swider, AIR-134</v>
          </cell>
          <cell r="H81" t="str">
            <v>Ashley Awwad, 202-267-6514, ANG-C1
 </v>
          </cell>
          <cell r="I81" t="str">
            <v>TBD</v>
          </cell>
          <cell r="J81" t="str">
            <v>Don Walker, Brad Miller AIR-130;Terry King AFS-410</v>
          </cell>
          <cell r="K81" t="str">
            <v>YES</v>
          </cell>
          <cell r="L81" t="str">
            <v>This research will investigate pilot performance and evaluate human factors considerations, as well as identify the human factors/pilot interface issues associated with NextGen technologies and procedures.</v>
          </cell>
          <cell r="M81" t="str">
            <v>Ongoing (programmed and budgeted for previous FYxx)</v>
          </cell>
          <cell r="N81" t="str">
            <v>FY16</v>
          </cell>
          <cell r="O81" t="str">
            <v>FY20</v>
          </cell>
        </row>
        <row r="82">
          <cell r="A82" t="str">
            <v>A12B.HFNG.6</v>
          </cell>
          <cell r="B82" t="str">
            <v>NextGen Human Error and Complex Systems</v>
          </cell>
          <cell r="C82" t="str">
            <v>AFS-200, Les Smith</v>
          </cell>
          <cell r="D82" t="str">
            <v>HF</v>
          </cell>
          <cell r="E82" t="str">
            <v>AFS</v>
          </cell>
          <cell r="F82">
            <v>42607</v>
          </cell>
          <cell r="G82" t="str">
            <v>Doug Farrow, AFS-280</v>
          </cell>
          <cell r="H82" t="str">
            <v xml:space="preserve">
​Regina Bolinger, ANG-C1202-267-8828</v>
          </cell>
          <cell r="I82" t="str">
            <v>TBD</v>
          </cell>
          <cell r="J82" t="str">
            <v>AFS-400, AIR-134</v>
          </cell>
          <cell r="K82" t="str">
            <v>Yes</v>
          </cell>
          <cell r="L82" t="str">
            <v>Research is needed to evaluate and mitigate complexity and pilot errors in NextGen. This research will inform development of guidance for NextGen operational and equipment approvals, training programs and flightcrew procedure development.</v>
          </cell>
          <cell r="M82" t="str">
            <v>Ongoing (programmed and budgeted for previous FYxx)</v>
          </cell>
          <cell r="N82" t="str">
            <v>FY15</v>
          </cell>
          <cell r="O82" t="str">
            <v>FY21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wssvr"/>
      <sheetName val="Clean"/>
    </sheetNames>
    <sheetDataSet>
      <sheetData sheetId="0"/>
      <sheetData sheetId="1">
        <row r="1">
          <cell r="A1" t="str">
            <v>1. Control Account # *</v>
          </cell>
          <cell r="B1" t="str">
            <v>3. TCRG *</v>
          </cell>
          <cell r="C1" t="str">
            <v>2. Title of Research Requirement *</v>
          </cell>
          <cell r="D1" t="str">
            <v>10. Sponsoring POC and Office *</v>
          </cell>
          <cell r="E1" t="str">
            <v>11. Proposed FAA Research Manager*</v>
          </cell>
          <cell r="F1" t="str">
            <v>12. Proposed Research Performer</v>
          </cell>
          <cell r="G1" t="str">
            <v>3a AVS S/O</v>
          </cell>
          <cell r="H1" t="str">
            <v>26. Research Plan Overview *</v>
          </cell>
          <cell r="I1" t="str">
            <v>27. Sponsor Implementation Plan *</v>
          </cell>
          <cell r="J1" t="str">
            <v>28. Implementation Plan Start Date (Planned)*</v>
          </cell>
          <cell r="K1" t="str">
            <v>29. Sponsor Outcome *</v>
          </cell>
          <cell r="L1" t="str">
            <v>30. Sponsor Outcome Target Date (planned)*</v>
          </cell>
          <cell r="M1" t="str">
            <v>Item Type</v>
          </cell>
          <cell r="N1" t="str">
            <v>Path</v>
          </cell>
        </row>
        <row r="2">
          <cell r="A2" t="str">
            <v>A11A.FCS.1</v>
          </cell>
          <cell r="B2" t="str">
            <v>F&amp;CS</v>
          </cell>
          <cell r="C2" t="str">
            <v>Aircraft Fire Safety</v>
          </cell>
          <cell r="D2" t="str">
            <v>Jeff Gardlin, ANM-115</v>
          </cell>
          <cell r="E2" t="str">
            <v xml:space="preserve">
​Richard Hill, 609-485-5997, ANG-E21</v>
          </cell>
          <cell r="F2" t="str">
            <v>x</v>
          </cell>
          <cell r="G2" t="str">
            <v>AIR</v>
          </cell>
          <cell r="H2" t="str">
            <v xml:space="preserve">
​Determine the efficacy of the inflight smoke evacuation and ventilation procedures.
Phase 1. Document existing procedures. Dec. 2016
Phase 2. Conduct tests and document properties of products of combustion from various fire sources. April 2017
Phase 3. Develop smoke source with representative properties. June 2017
Phase 4. Conduct smoke evacuation testing with developed smoke source. Sept 2017
Examine hidden fire detection and extinguishment improvements/capabilities.
Phase 1. Assess suitability of existing fire detection and suppression technologies. Nov 2016
Phase 2. Conduct hidden area fire testing to evaluate detection capability of identified technologies. Feb 2017
Phase 3. Conduct hidden area fire suppression testing with identified technologies. Aug 2017
Integrated airplane fire protection system criteria FY18
Phase 1. Compile previous research results to identified suitable areas for integrated fire protection systems. Dec 2016.
Phase 2. Conduct aircraft fire testing to evaluate the effectiveness of potential integrated systems. Sept 2017
Phase 3. Develop performance standards and acceptance criteria. Aug. 2018--June 2019
Performance standards for high energy storage devices FY18
Phase 1. Coordinate activities with ICAO Dangerous Goods Panel to align testing with planned direction of DGP. Jan 2017.
Phase 2. Conduct fire testing with electrical storage devices (lithium batteries and fuel cells) identified by ICAO to be suitable for inclusion in packaging performance standards. Aug 2017, based on their ramifications and role in fire.safety.
Phase 3. Validate standards for installed equipment Sept. 2018
Finalize new fire test method for measuring the heat release rate of interior materials.
Phase 1. Acquire and install new rate of heat release test equipment. Dec 2016. Using the information from large scale tests to develop lab scale tests.
Phase 2. Conduct round robin testing with industry on a variety of aircraft cabin materials to document repeatability and reproducibility of new equipment and test method. Aug 2017.
Phase 3. Sept. 2018 Publish technical specification for heat release rate test method.
Finalize determining criteria for selecting the appropriate flammability test for magnesium alloy components used in the cabin area. This information would be included in an AC.
Phase 1. Conduct magnesium alloy fire testing in consultation with industry to evaluate suitable test methods. Jan 2017.
Phase 2. Present proposed test method to International Aircraft Materials Fire Test Working Group. Feb 2017.
Phase 3. Provide support for the development of an Advisory Circular for the conduct of the test method. October 2017.
Assess the ramifications of carriage of hazardous goods on aircraft fire protection methods and equipment , and consider technical feasibility of addressing such goods at the aircraft level 2018-2023;
Develop criteria and test methodologies for detection of fires i nside unit load devices. FY19-21</v>
          </cell>
          <cell r="I2" t="str">
            <v xml:space="preserve">
​Use of reports and data to update various part 25 regulations, and advisory material. (Note that an NPRM for improved materials standards was initiated in FY14 with final rule estimated for FY18, which will rely on output from this requirement.)
CAST implementation working group wasInitiated in FY14 to address SE127 and SE126, with updated standards and practices for carriage of hazardous materials. Schedule for implementation will be established once w.g. defines scope of work, regulatory proposals not before 2019</v>
          </cell>
          <cell r="J2">
            <v>43009</v>
          </cell>
          <cell r="K2" t="str">
            <v xml:space="preserve">
​Reduction in fire fatalities and injuries in the event of an accident, and reduced risk of accidents due to fire, based on improved regulatory standards, and no reduction in fire safety as a result of new materials and technologies​</v>
          </cell>
          <cell r="L2">
            <v>44104</v>
          </cell>
          <cell r="M2" t="str">
            <v>Item</v>
          </cell>
          <cell r="N2" t="str">
            <v>avs/aviationsafetyresearch/Lists/FY19 Research Requirements</v>
          </cell>
        </row>
        <row r="3">
          <cell r="A3" t="str">
            <v>A11A.FCS.4</v>
          </cell>
          <cell r="B3" t="str">
            <v>F&amp;CS</v>
          </cell>
          <cell r="C3" t="str">
            <v>Halon Replacement Fire Extinguishing Agent Research</v>
          </cell>
          <cell r="D3" t="str">
            <v>Stephen Happenny, ANM-112</v>
          </cell>
          <cell r="E3" t="str">
            <v xml:space="preserve">
Constantine (Gus) SarkosANG-E21Manager of Fire Safety Branch609-485-5620 (office)609-485-8030 (fax)constantine.sarkos@faa.gov</v>
          </cell>
          <cell r="F3" t="str">
            <v>Dave Blake (ANG-E211) and Douglas Ingerson (ANG-E211)</v>
          </cell>
          <cell r="G3" t="str">
            <v>AIR</v>
          </cell>
          <cell r="H3" t="str">
            <v xml:space="preserve">
​FAA Fire Safety Branch with ANM sponsor partiicpation will identify likely halon replacement agents and work with agent manufacturers to test their agents to determine if they are suitable for use in engine/APU and cargo compartment applications.</v>
          </cell>
          <cell r="I3" t="str">
            <v xml:space="preserve">
​The identified halon replacement agents will enable FAA to update advisory material (AC) and or create new AC and policy.  This may enable FAA to harmonize regulations with EASA. This will enhance FAA certification activities and promote US industry.</v>
          </cell>
          <cell r="J3">
            <v>44348</v>
          </cell>
          <cell r="K3" t="str">
            <v xml:space="preserve">
​Issuance of Policy and/or AC guidance identfying the halon replacement agents.</v>
          </cell>
          <cell r="L3">
            <v>44562</v>
          </cell>
          <cell r="M3" t="str">
            <v>Item</v>
          </cell>
          <cell r="N3" t="str">
            <v>avs/aviationsafetyresearch/Lists/FY19 Research Requirements</v>
          </cell>
        </row>
        <row r="4">
          <cell r="A4" t="str">
            <v>A11B.PS.1</v>
          </cell>
          <cell r="B4" t="str">
            <v>PS</v>
          </cell>
          <cell r="C4" t="str">
            <v>Advanced Damage Tolerance and Risk Assessment Methods for Engine Life-Limited Parts</v>
          </cell>
          <cell r="D4" t="str">
            <v>Tim Mouzakis, ANE-111</v>
          </cell>
          <cell r="E4" t="str">
            <v xml:space="preserve">
​Dave Galella, 609-485-5784, ANG-E282</v>
          </cell>
          <cell r="F4" t="str">
            <v>Southwest Research Institute with support from the engine manufacturers.</v>
          </cell>
          <cell r="G4" t="str">
            <v>AIR</v>
          </cell>
          <cell r="H4" t="str">
            <v xml:space="preserve">
​1. This work will be organized according to the following phasing: In FY15 &amp; FY16 develop improved fleet risk analysis methods to account for damage characterization and practical inspection considerations with physics-based approaches consistent with evolving damage tolerance approaches. By FY16/FY17, develop and implement practical methods and tools to address fretting fatigue and edge-of- contact problems.  By FY16/FY17, develop and implement practical methods to perform appropriate damage tolerance analysis on non-rotating components, including blades, shafts, casings, mounts, and other static structures.  By FY17/FY18, develop and implement practical methods and tools to incorporate ICME design practices into damage tolerance methodologies and tools.  By FY18/FY19, develop and implement practical methods and tools to address inherent anomalies in conventional cast and wrought nickel-based superalloys. By FY20, develop and implement practical methods and tools to address new damage formation and growth mechanisms associated with further increases in engine temperatures.
 2. These technical milestones will further be linked with milestones in the development of regulatory and advisory material by the FAA in conjunction with AIA-RISC (Rotor Integrity Sub-Committee).  Specific metrics will include the official release of new regulatory and advisory documents by the FAA, and the production release of commercially available software to support the new policies and procedures.  Due to the nature of the process to develop new regulatory and advisory material, including the accommodation of public review and comment, it is not always possible to set specific schedule targets for these outcomes.
3. The planned Advisory documents and dates of expected publications are listed in the "Implementation Plan" item #27 below.  The overall objective of this work is to develop damage tolerance methods and data that can be used to reduce the risk of engine rotor failure and to provide the basis for new/revised engine certification standards and Advisory Circulars. This involves enhancing the characterization of anomaly cracking behavior in titanium and nickel materials, developing new or improved anomaly distribution curves, and developing advanced analytical methods and tools for probabilistic rotor design and life management. These problems have not been addressed previously due to the nature of the “Safe Life” prediction methodology. 
The Industry and FAA have also decided to expand DARWIN’s capabilities to be able to address Continued Operational Safety (COS) problems. New and improved tools will be developed for field management, bringing in the AC 39-8 guidance in support of Order 8110.107 Monitor Safety/Analyze Data (MSAD), in order to be able to address realistic fleet management and COS problems. Thus, we will bring into the public domain the only engine tool that can be used for certification and continued operational issues. This will result into a standardized process of compliance to certification damage tolerance (§33.70) and COS AC 39-8 guidance.</v>
          </cell>
          <cell r="I4" t="str">
            <v xml:space="preserve">
​There are a series of regulatory products that are dependent on deliverables produced by this requirement. We are working through the implementation in the development of Advisory Circulars (ACs) to show compliance with the Damage Tolerance (DT) requirements of the new rule 33.70 as follows:
AC 33.70-2, DT of Hole Features in High Energy Rotors- Released.
AC 33.70-3, DT of Ti Material Anomalies in High Energy Rotors, External coordination cycle in FY’16 and final release in FY17.
AC 33.70-4, DT of Blade Slots in High Energy Rotors - expected release in FY18.
AC 33.70-5, DT of Turned Surfaces in High Energy Rotors – expected release in FY20AC 33.70-6, DT of Ni Material Anomalies in High Energy Rotors - expected release in FY21.</v>
          </cell>
          <cell r="J4">
            <v>44439</v>
          </cell>
          <cell r="K4" t="str">
            <v xml:space="preserve">
​Develop advanced damage tolerance and risk assessment methods, data and tools that can be used to reduce the risk of failures of high energy rotors and other life-limited engine components. The research supports the development of several Advisory Circulars, see item #27 above, over the next several years for compliance to the new rule 33.70, and the development of methods and tools in the public domain of a state of the art capabilities for fleet risk assessment to meet the stated COS requirements of AC 39-8.</v>
          </cell>
          <cell r="L4">
            <v>44469</v>
          </cell>
          <cell r="M4" t="str">
            <v>Item</v>
          </cell>
          <cell r="N4" t="str">
            <v>avs/aviationsafetyresearch/Lists/FY19 Research Requirements</v>
          </cell>
        </row>
        <row r="5">
          <cell r="A5" t="str">
            <v>A11B.PS.3</v>
          </cell>
          <cell r="B5" t="str">
            <v>PS</v>
          </cell>
          <cell r="C5" t="str">
            <v>Volcanic Ash Engine Ingestion</v>
          </cell>
          <cell r="D5" t="str">
            <v>Jorge Fernandez, ANE-110</v>
          </cell>
          <cell r="E5" t="str">
            <v xml:space="preserve">
​Dave Galella, 609 485 5784, ANG-E282</v>
          </cell>
          <cell r="F5" t="str">
            <v>VIPR, Air Force, NASA</v>
          </cell>
          <cell r="G5" t="str">
            <v>AIR</v>
          </cell>
          <cell r="H5" t="str">
            <v xml:space="preserve">
Determine the risks to the continued airworthiness of turbine engines associated with the inadvertent flight through and ingestion of various concentrations of volcanic ash.
 This work had already begun as a popup in FY13 in response to the internationally agreed direction provided by ICAO. The initial baseline work established the lowest limit at which turbine engines could continue to operate safely in the NAS. The intent of the continuing work is to provide an accurate assessment of critical engine components during exposure to ash. Follow-on work will be directed to develop data which will be used to not only build an accurate engine model but also, to assess the level of risk associated with individual components and in turn, the system as a whole. Both of these risk values will be used in establishing the limits of operational guidelines.</v>
          </cell>
          <cell r="I5" t="str">
            <v xml:space="preserve">
​The development of risk-based operational guidelines that allow airline operators a limited amount of inadvertent exposure to ingested ash.​</v>
          </cell>
          <cell r="J5">
            <v>43831</v>
          </cell>
          <cell r="K5" t="str">
            <v xml:space="preserve">
Engine data that supports risk-based operational guidelines that allow airline operators a limited amount of inadvertent exposure to ingested ash.​</v>
          </cell>
          <cell r="L5">
            <v>44562</v>
          </cell>
          <cell r="M5" t="str">
            <v>Item</v>
          </cell>
          <cell r="N5" t="str">
            <v>avs/aviationsafetyresearch/Lists/FY19 Research Requirements</v>
          </cell>
        </row>
        <row r="6">
          <cell r="A6" t="str">
            <v>A11C.SIC.1</v>
          </cell>
          <cell r="B6" t="str">
            <v>SIC</v>
          </cell>
          <cell r="C6" t="str">
            <v>Damage Tolerance of Composite Structures</v>
          </cell>
          <cell r="D6" t="str">
            <v>ANM-115, Mark Freisthler</v>
          </cell>
          <cell r="E6" t="str">
            <v xml:space="preserve">
​Curt Davies, 609-485-8758, ANG-E281</v>
          </cell>
          <cell r="F6" t="str">
            <v>Not Known</v>
          </cell>
          <cell r="G6" t="str">
            <v>AIR</v>
          </cell>
          <cell r="H6" t="str">
            <v xml:space="preserve">
Justification: The FAA must perform research in this area to ensure that the industry defines composite damage threats that are representative of critical safety concerns and applies design criteria, analysis &amp; test methods that are acceptable means of compliance with the related damage tolerance regulations.  Current regulations and the associated guidance for transport airplanes in this area have been based on metallic construction even though composite structures are becoming more common and the issues associated with composite/metal hybrid assemblies are also crucial.
Components of the Plan:  The primary research focus is to study critical defects and damage threats to understand the damage tolerance of airframe structures, representative of GA, rotorcraft, and transport category airplane applications (e.g., sandwich or stringer-stiffened structure with bonded and/or bolted attachments and joints).  This work can be classified into four areas of study:Composite Fatigue and Damage Tolerance for Transport AircraftIdentify Composite Aging Mechanisms that Span a Time that Exceeds Practical Maintenance Programs.Composite Fatigue &amp; Damage Tolerance for High Cycle Applications (Rotorcraft)Critical Defects &amp; Damage Threats for Emerging Composite Technology
Some past studies considered the issues associated with large-scale structural substantiation. This effort needs to be expanded to cover design details characteristic of wing and fuselage structure in Boeing 787, Airbus A350 and Bombardier C-Series wing and fuselage airframe structures.  These efforts will ensure previous structural test protocol (e.g., load enhancement factors to cover reliability), analysis limits and test/analysis methods to simulate damage remain acceptable (see Performance Metric A and B). In addition, the issues of including metal and composite parts in the same hybrid assembly, which is characteristic of the aforementioned transport airplanes, must receive careful attention because there are numerous unique considerations that are further complicated by the interface issues. These composite/metal hybrid structures have interface issues such as significant differences in the acceptable fatigue test spectrums and thermal residual stresses that must be considered in large-scale tests and analyses. This research will help establish valid load and life cycling levels and other test protocols, which may allow more credit to be achieved in combined metal and composite hybrid assembly large-scale tests.
Work needs to continue on high energy, wide area, blunt impact (HEWABI) of composite aircraft structures, e.g., ground service vehicle collisions (see Performance Metric C). The initial phases of this work were successful in understanding the importance of considering such phenomena in design, tests and analyses, even though the HEWABI event levels were beyond those considered for damage tolerance evaluations.  The critical outcome from the work, a transport HEWABI policy statement, outlines expectations by original equipment manufacturers in defining conditional inspections, training to encourage reporting and identification of important variables affecting the detectability of critical HEWABI damage. Work in this area was extended until FY18, culminating in documentation of best practices for structural engineering analyses &amp; test protocol for Vehicle Collisions causing Category 5 damage, including an added understanding of scaling issues. The effort will also document guidelines for maintenance conditional inspections and include technology transfer with suitable standards organizations (e.g., SAE, CMH-17) for publication. Finally, work with M&amp;I TCRG to evaluate practical detection schemes that support industry on critical damage detection for transport aircraft vehicle collisions, which involve energy levels that cause damage, which is beyond damage tolerance.
The next phase of work under Performance Metric C will address narrow body fuselage structures, which will be seriously damaged at far lower energy levels, bringing the issues of reporting for safety assurance and the minimum level of structural impact resistance into question.   The issue may be significant enough to avoid using composites in such minimum gage structures.
Laminated skin design parameters that affect large notch/penetration residual strength need to be identified and appropriate analysis simulations evaluated (see Performance Metric D) as related to existing design drivers for fuselage damage tolerance (i.e., rotor burst requirements). This effort, which started several years ago, will continue until FY20, resulting in the development of a basis for translaminar mode I, II and III test standards for solid laminate and sandwich construction. Such test results support analyses used for configured structural predictions of damage propagation and residual strength.
The modules on fatigue &amp; damage tolerance will be periodically updated for the structural safety awareness course for engineers involved in certification oversight of product type design (see Performance Metric E). The initial modules were developed in 2012, with updates anticipated based on FAA research and outcomes from FY13 – FY17, including content on special considerations for dynamic composite applications (rotorcraft, engine and propeller) and studies on the performance traits of emerging composite materials &amp; processes that are important to damage tolerance. The course will be periodically updated based on other research performed under this requirement and the resulting AVS outcomes.  All research occurring from 2017 through 2020 will impact another major update to CSET in 2020.
Traditionally, composites have avoided a design space that would allow matrix degradation and small damage growth.  Some of this design space was defined from early design problems and lack of experience, leading to design limits and constraints that still allowed composite weight savings.  This may not remain the case in the future in seeking further weight and cost savings possible with advanced designs and manufacturing processes.  This part of the requirement is evaluating aging mechanisms for composite airframe structures, considering the design space (strain levels, structural details, design criteria, critical load cases, accidental damage and environmental effects) and realizing the differences in usage between transport, general aviation and rotorcraft (Performance Metric F). The evaluation will collect data on the failure modes and synergistic relationships between manufacturing defects, repeated loads, accidental damage and environmental effects.  In addition, real-time environmental effects and other aging phenomena need to be evaluated as they affect the accelerated fatigue testing currently used for structural evaluations. This will expand the efforts in research for Performance Metric F until FY21.  All studies will include attempts to collect data that determines whether or not the aging mechanisms can be practically controlled by maintenance programs.
Composite rotorcraft components are exposed to unique service environments, damage conditions and loads, which must be addressed as related to fatigue and damage tolerance. More work is needed in this area to address recent NTSB accident investigations that ended knowing composite tail rotor structure were part of the cause but no specific failure sequence could be determined. In particular, damage growth mechanisms for metal-bonded and composite rotorcraft parts with a history of service problems need to be adequately defined (e.g., delamination and debonded) and reliably controlled through damage tolerant design and maintenance practices. Such work is also needed to define test and engineering protocol for damage growth and arrestment options outlined in relatively recent composite rotorcraft advisory materials on structural substantiation of fatigue and damage tolerance (see Performance Metric G). Some studies on fatigue test fixtures may also be needed to ensure realistic loading when damage is present. Similarly, the effects of using artificial defects (e.g., Teflon inserts to simulate disbonds or delaminations) must be evaluated versus those generated under realistic loading conditions. Finally, impact surveys are needed to better understand the potential threat from such damage to dynamic rotorcraft parts (see Performance Metric H).
New and emerging materials and advanced processes will be evaluated for their fatigue and damage tolerance performance characteristics (see Performance Metric I) with periodic updates to the detailed background that support future policy, guidance and training developments from FY14 through FY18. Similarly, the performance of unique structural design details that have recently been seen for advanced transport fuselage designs will be studied to determine if there are any hygro-thermal-viscoelastic behaviors affecting long-term performance (i.e., 100% shear lap splice load transfer through discontinuous plies at fuselage skin panel longitudinal splices – see Performance Metric J). In addition, past work with chopped fiber, pre-impregnated material forms and the associated processes will be expanded to better understand the nature of tension and compression notch insensitivity. Continue to study whether the chopped fiber laminate notch insensitivity, which is similar to metal behavior also yields greater fatigue sensitivity or changes in other composite properties of relevance to the applications being pursued by industry (see performance Metric K).  The next phase of work in this area will extend to FY21.
Phases &amp; Exit Criteria, Milestones, and Metrics:Composite Fatigue and Damage Tolerance for Transport Aircraft. Work with industry to identify and demonstrate fatigue &amp; damage tolerance structural substantiation protocol for transport airframe structures with different levels of manufacturing defects (e.g., wrinkles, porosity) and damage (e.g., foreign object impact), including categories 1-4 (as defined by FAA/EASA/industry Composite Damage Tolerance &amp; Maintenance Workshops in 2006, 2007, 2009, 2011 and 2015).  Expand this effort for special considerations of composite aircraft modifications, major alterations and repairs, with some emphasis on fuselage shell structures.  This will include an evaluation of existing analysis methods and a review of real-world case studies to develop the educational materials needed for DER interface.Evaluate the available methods to determine load and life enhancement factors that adequately cover composite structural reliability in practical tests (outline material and structural detail test protocol, analysis limitations and testing requirements). In addition, outline minimum data and statistical analysis protocol for load enhancement factors suitable for typical composite structural details with a special emphasis on failure modes known to have significant scatter. Investigate the issues for composite/metal hybrid structure and set related test &amp; analysis protocol. Determine whether real-time environmental issues and other aging phenomena are properly covered by current composite fatigue and damage tolerance structural substantiation approaches. Evaluate subcomponent tests with secondary and other load cases not typically simulated in full-scale tests.  Such loads challenge design details that have higher LEF and industry is pursuing practical tests that simulate these more critical load cases.
C.)  Perform analysis and supporting tests to bound the worst case scenarios and parameters (e.g., vehicle speed, mass, stiffness, angle of incident, impacting geometry) for high-energy, wide-area, blunt impact (HEWABI) from vehicle collisions (i.e., most significant structural damage with minimal visual exterior indications). Consider the effect of design variables (e.g., shear tie, stringers, frames and skin structural details) and how they affect the extent and detectability of critical damage modes. This effort was expanded to cover other composite fuselage structural details such as door cutouts, and floor structures in recent years. In future, contrast the performance differences between wide and narrow body fuselage design variables and note potential added safety precautions needed for the latter, which are currently undergoing product development.  Past interface with the Composite Aircraft Safety Team (and the European equivalent) has been used to quantify the damage threat based on existing airport incident data sources and ensure that safety awareness is spread through appropriate forum (e.g., Info Share Meetings and airport/airline/maintenance depot site visits).
D.) Identify laminated skin panel design parameters (e.g., lay-up, thickness, stiffening element stiffness), analysis parameters (strain softening, delamination growth) and other variables (e.g., notch location) important to notched bending and twisting strength predictions as related to pressure released through large penetrations, combined with other fuselage loading considerations. Extend work to establish a basis for translaminar mode I, II and III test standards.
E.) Update the course modules, which outline the regulatory expectations, guidance and engineering practices for composite fatigue and damage tolerance in a structural safety awareness course, which was previously created in this requirement. Update these modules per advances in industry practices documented in CMH-17 and supporting data derived from FAA research.  Next major updates are planned for FY17 &amp; FY20.
Phase for Milestones A, B, C, D and E
     All Milestones are in Phase IV(FY16- 20):  Provide detailed
              documentation of agreed standards, background material, the
               related regulation basis &amp; industry guidelines for compliance.
Exit Criteria for Milestones A, B, C and D:  Gain consensus from industry and regulatory agencies from around the world, publishing some of the content in CMH-17 as appropriate.  Also approve these efforts through the subject matter experts (SME) under active ARAC efforts supporting §25.571 whenever applicable.
Exit Criteria for Milestone E:  Complete course content updates and gain approval through industry and regulatory SME supporting course review.
2.     Identify Composite Aging Mechanisms that Span a Time that Exceeds Practical Maintenance Programs.
F.) Determine whether repeated loads, accidental damage, manufacturing defects and environmental issues and other aging phenomena are properly covered by current composite fatigue and damage tolerance structural substantiation approaches. As part of this effort document evidence of the aging mechanisms, key parameters affecting aging, including real-time versus accelerated testing and if there is a need to control specific aging phenomena by procedures other than maintenance.  Perform key variable sensitivity studies when needed to ensure the findings are properly bounded.
Phases for Milestone F
     Phase I(FY16- 19):  Perform initial research studies on selected design
                details outside and within the known design space where matrix
                degradation and other known aging phenomena are possible.  As
               part of the efforts, real-time considerations, such as viscoelastic
                ratcheting, which may be affected by environmental effects,
                should be explored to understand possible limitations in
                traditionally accepted accelerated repeated load testing.
         Phase II(FY18- 21):  Further explore the analysis and test protocol
               needed to properly address aging phenomena identified in Phase I.
Exit Criteria for Milestones F (Phases I and II):  Get a review of associated documentation from industry and regulatory agencies from around the world, distinguishing any differences between airplane product types, and publishing some of the content in CMH-17 as appropriate.  Also approve these efforts through the subject matter experts (SME) under active ARAC efforts supporting §25.571 whenever applicable.
3.     Composite Fatigue &amp; Damage Tolerance for High Cycle Applications (Rotorcraft).  Evaluate the onset, growth and arrestment of delamination for composite rotorcraft dynamic parts. Document suitable fatigue and damage tolerance test and analysis protocol, which can be used for reliable structural substantiation. Note whether current industry protocols used for damage simulation are appropriate versus more natural defects coming at various load levels and cycle times.  Investigate high energy impact threats with the greatest potential to damage dynamic rotorcraft components and document related test protocol suitable for structural evaluation.
Phases for Milestones G and H
        Phase III (FY14-17):  Gain consensus from industry and regulators
                  on guidelines for standard substantiation methodology for
                 dynamic fatigue and damage tolerant certification and continued
                 airworthiness. (Milestones G and H)
         Phase IV (FY16-20):  Provide detailed documentation of agreed
                  standards, background material for regulation and supplemental
                 guidance for compliance, considering more realistic damage
                 scenarios and real-time effects. (Milestones G and H)
Exit Criteria for Milestones G &amp; H (Phases III and IV):  Get a review of associated documentation from rotorcraft industry and regulatory agencies from around the world and publishing some of the content in CMH-17 as appropriate.
4.     Critical Defects &amp; Damage Threats for Emerging Composite TechnologyAssess and document the performance and identify characteristic differences in fatigue and damage tolerance of new materials and advanced processes, including Resin Transfer Molding (RTM), Vacuum-Assisted Resin Transfer Molding (VARTM), Ceramic Matrix Composites (CMC) and thermoplastics. Provide reference information to be used in structural substantiation and aircraft certification plans.Perform preliminary analyses and tests to determine whether the interlaminar stresses that dominate the performance of lap shear joints with 100% load transfer through discontinuous plies can meet the performance expectations of longitudinal splices for pressurized fuselage skin panel joints without considering real-time effects for repeated load and environmental durability.
Phases for Milestones I and J
        Phase I (FY14-17):  Perform detailed literature surveys, review
                 industry data and perform preliminary tests &amp; analyses to define
                 more detailed research directions meeting milestones I and J.
         Phase II (FY17-20):  Define unique test and analysis protocols for
                 new material forms, fabrication processes and unique design
                 details that don't follow current standards for more common
                composite performance characteristics. (Milestones G and H)
Exit Criteria for Milestones I &amp; J (Phases I and II):  Get a review of associated documentation from industry and regulatory agencies from around the world and publishing some of the content in CMH-17 as appropriate, while defining the next phase of work.</v>
          </cell>
          <cell r="I6" t="str">
            <v xml:space="preserve">
Outcome A: Numerous test standards, industry guidelines and documented best practices to support composite development, certification and maintenance inspection practices.
1. Revisions to CMH 17 Volume 3, Chapter 12 were documented in the release of Revision G in FY12. This provided the detailed background used as a basis for AC 20-107B Chapter 8, with details on categories of damage, including severe impact damage threats (e.g., service vehicle collisions) and slow growth &amp; arrested growth options for damage in composite structure. Future CMH-17 updates will be captured in approved draft content supporting Outcomes A, B and C by FY17, with subsequent updates expected before the official release of Revision H in 2020 (AVS Composite Plan Prerequisite Output).
2. Test standards for composite sandwich disbond/core fracture failure modes will be updated by FY16 and updated as needed in later years. Test standards for laminated plate translaminar failure modes will be created by FY19. These outcomes will be published by ASTM D30 or another appropriate International Standards Organization. (AVS Composite Plan Prerequisite Output)
Outcome B: Course materials, seminars and workshops will be completed as part of these efforts to facilitate technology transfer and safety awareness for composite engineering, designees, and other regulatory safety professionals.
1. Fatigue and damage tolerance modules for the FAA Composite Structural Engineering Technology (CSET) course will be updated based on Outcomes A and C by 2017 and 2020. (AVS Composite Plan Deliverable)
Outcome C: Policy statements, advisory circulars and rulemaking efforts. A Transport Policy Statement will be developed for structural design aspects of the problem for damage created in critical aircraft structures due to high energy, wide area impact threats (e.g., service vehicle collisions) by 2016 (AVS Composite Plan Deliverable).
1. Transport Policy Statements will be created to address technical issues for fatigue and damage tolerance of combined composite and metal structures following the existing rules by 2017 and later, as needed based on certification experiences, research and industry interface. This initial effort will be focused on clarification of the applicability of the existing Part 25 rules and guidance to composite structures. Follow-on activities over the next seven years will include 25.571 rulemaking and guidance development addressing all aspects of composite fatigue and damage tolerance, including the metal interface issues, advances in best industry engineering practices and new composite materials and processes. These developments are scheduled by 2020 and in subsequent years. This effort will be under the sponsorship of ANM as linked with an ARAC, which has just become active for composite fatigue and damage tolerance issues. (AVS Composite Plan Deliverable)
2. Updates to AC 20-107B (leading to AC 20-107C) are anticipated by 2020. (AVS Composite Plan Deliverable)</v>
          </cell>
          <cell r="J6">
            <v>41091</v>
          </cell>
          <cell r="K6" t="str">
            <v xml:space="preserve">
​
A. Develop detailed background on composite structure fatigue &amp; damage tolerance, including hybrid design combinations with metallic parts, while benchmarking best industry practice to meet existing or updated regulations.
B. Broaden awareness of the related critical safety and certification issues.
C. Standardize the certification approach across the Certification Service, with some emphasis on Transport Airplane needs in the timeframe from FY14 through FY20.</v>
          </cell>
          <cell r="L6">
            <v>43738</v>
          </cell>
          <cell r="M6" t="str">
            <v>Item</v>
          </cell>
          <cell r="N6" t="str">
            <v>avs/aviationsafetyresearch/Lists/FY19 Research Requirements</v>
          </cell>
        </row>
        <row r="7">
          <cell r="A7" t="str">
            <v>A11C.SIC.12</v>
          </cell>
          <cell r="B7" t="str">
            <v>SIC</v>
          </cell>
          <cell r="C7" t="str">
            <v>Continued Operational Safety (COS) and Certification Efficiency (CE) for Emerging Composite Technologies</v>
          </cell>
          <cell r="D7" t="str">
            <v>Dave Walen, Larry Ilcewicz -- AIR-100</v>
          </cell>
          <cell r="E7" t="str">
            <v xml:space="preserve">
​Curtis Davies, +6094858758,curtis.davies@faa.gov, ANG-E281</v>
          </cell>
          <cell r="F7" t="str">
            <v>FAA Technical Center, ANG-281</v>
          </cell>
          <cell r="G7" t="str">
            <v>AIR</v>
          </cell>
          <cell r="H7" t="str">
            <v xml:space="preserve">
Outcome A:Metric A: Investigate the effects of fire on composite failure analysis procedures and methods. Exit Criterion / Output: Provide final report documenting testing and results. (Completion Date FY20).
Metric A is likely to extend beyond FY19, possibly requiring funding into FY22.
Outcome B:Metric: Characterize ignition sources from hot particle ejection in composite structure. Develop appropriate detection techniques.Exit Criteria: Provide a final report and a test method for detection.  Submit the test method to the SAE AE2 Lightning committee to modify the existing standard test methods.Completion Date: Sept. 2018 (testing and development), Sept. 2019 (final report)Outputs:  A final report and test method for detection.  It will include a recommendation for test standards. Sept. 2019.
Metric B is a two to three year effort, which was funded for FY17 and is expected to finish in FY18 or FY19.    
Outcome C:Metric: Identify key characteristics of carbon fiber production, how they are controlled, and what testing needs to be performed in fiber line qualification.Phase I (FY 17 - 18) Exit Criteria: Provide a final report and identify any areas requiring further study in Phase II.Phase I Output:  Final Report.Phase I Completion Date: Sept. 2018.Phase II is dependent on the output from Phase I, and may include development of testing standards and testing of carbon fiber at various stages of manufacturing.
Metric C Phase I is a two-year effort, which was funded for FY17 and is expected to finish in FY18.  Phase II planning will depend on the results of Phase I.  
Outcome D:Metric: Investigate the sensitivity of composite materials to new fuels and adequacy of current screening test. (FY 17-18)Exit Criteria: Provide final report documenting results and identifying any areas requiring further study.Completion Date: Sept. 2018.
Metric D is a two-year effort, which was funded for FY17 and is expected to finish in FY18.</v>
          </cell>
          <cell r="I7" t="str">
            <v xml:space="preserve">
Outcome A:
            1.   Develop a handbook, or revision to the existing composite failure analysis handbook, that documents the research findings for use in future accident and incident investigation (AVS Composite Plan Deliverable).
            2.   Add guidelines on the failure analysis of a composite structure exposed to fire to the Composite Materials Handbook, CMH-17 Revision H. This information will first be captured in approved draft content by FY19, with the official release of Revision H expected in 2020.
Outcome B:
1.   Develop a test method for characterizing spark detection and certifying lightning protection of a composite structure.  Cooperate with standards organizations, such as SAE, to update the existing test standard that is referenced in AC 20-155A.
2.   Add guidelines on the lightning ignition sources and their detection to CMH-17 Revision H. This information will first be captured in approved draft content by FY19, with the official release of Revision H expected in 2020.
Outcome C:
1.   Provide guidance in the development of standard methods for qualification and control of fiber production that will streamline carbon fiber qualification while maintaining safety of composite structures through control of the material properties.
2.   Add guidelines on the qualification of carbon fibers to CMH -17 Revision H. This information will be captured in approved draft content by FY19, with official release of Revision H expected in 2020.
Outcome D:
1.   Create test standards for fuel sensitivity with new and alternate fuels by FY19.  These standards will be published by a suitable standards organization such as SAE or ASTM.
2.         Add guidelines on the sensitivity of composite materials to the new fuels to CMH-17 Revision H.  This information will be captured in approved draft content by FY19, with official release of Revision H expected in 2020.</v>
          </cell>
          <cell r="J7">
            <v>42644</v>
          </cell>
          <cell r="K7" t="str">
            <v xml:space="preserve">
A.   Identify microscopic and physical changes in the failure surface of a composite structure that has been exposed to fire.
B.    Characterize ignition sources from hot particle ejection during lightning strike on composite structures.  Then, develop appropriate detection methods.
C.   Identify key characteristics of carbon fiber production, how they are controlled, and what testing needs to be performed during qualification.
D.         Test composite materials following exposure to new fuels, including unleaded aviation fuel (Avgas) and plant-based biofuels.  Also, examine the adequacy of the current standard 20-day exposure screening test for predicting the fuel's long-term effects on composites.</v>
          </cell>
          <cell r="L7">
            <v>44469</v>
          </cell>
          <cell r="M7" t="str">
            <v>Item</v>
          </cell>
          <cell r="N7" t="str">
            <v>avs/aviationsafetyresearch/Lists/FY19 Research Requirements</v>
          </cell>
        </row>
        <row r="8">
          <cell r="A8" t="str">
            <v>A11C.SIC.2</v>
          </cell>
          <cell r="B8" t="str">
            <v>SIC</v>
          </cell>
          <cell r="C8" t="str">
            <v>Composite Maintenance Practices</v>
          </cell>
          <cell r="D8" t="str">
            <v>Rusty Jones AIR-100</v>
          </cell>
          <cell r="E8" t="str">
            <v xml:space="preserve">
​Curt Davies, 609-485-8758, ANG-E281</v>
          </cell>
          <cell r="F8" t="str">
            <v>Not Known</v>
          </cell>
          <cell r="G8" t="str">
            <v>AIR</v>
          </cell>
          <cell r="H8" t="str">
            <v xml:space="preserve">
Justification: The FAA must perform research in this area to ensure that the industry adopts composite maintenance practices that are safe and consistent with continued airworthiness regulations. This includes evaluation of the composite repair, inspection and other maintenance practices that are used to ensure structural airworthiness in an industry that doesn't share much of the data needed to show compliance with the related regulations. In addition, the FAA must ensure that the industry defines repair material and process specifications and associated test standards that are acceptable means of compliance with the related regulations.  As part of this responsibility, the FAA must realize that the technology is evolving, requiring close collaboration with industry to ensure the workforce remains properly trained to deal with product-specific differences that could lead to safety problems if not properly addressed in the schedule-driven environment of today's aviation industry.
Components of the Plan: Inconsistencies and problems in maintenance practices for composite airframe structure need to be identified and controls or solutions sought. The goals are to identify key process parameters and characteristics that can be controlled or solutions that can be achieved by advancing technology and updating policy, guidance, standards and training.  The areas that require particular attention are field problems for poorly performed major repairs with insufficient structural substantiation.  Past work has shown this to be a significant problem and solutions have been identified with the help of industry, leading to several AVS Composite Plan Initiatives for bonded and bolted repair, which is dependent on this research.  It is important for the maintenance industry to realize the expectations in this area as related to repair processing and proof of structure.  The structural integrity issues for repairs performed on pressurized shell structure should be considered, including an assessment of real time environmental and load exposures (Milestone A).
Building on the results of Milestone A, establish characteristics critical to composite repair material and process control, including specification requirements and reliable test standards. Past efforts focused on quality controls for material constituents and an evaluation of the effectiveness of statistical process control procedures. This work continues to link the statistics of some basic material tests and process key characteristics with aircraft structural performance. As a result, long-term goals in this area are closely linked with efforts to identify key repair material properties associated with damage tolerance, environmental resistance and aging studied in other requirements (Milestone B).  Since the cured composite porosity appears closely associated with bonded repair performance, it becomes important to identify NDE methods that may identify a damage metric for analysis and test correlation.
Research efforts should also continue to develop training standards and industry guidelines, which provide working knowledge and an understanding of technology advances in the field of composite aircraft maintenance (Milestone C).  Distance learning techniques and other procedures that ensure the necessary coverage for a skilled workforce should be applied as appropriate. This effort should be expanded as allowed within limits of existing funding to develop teaching materials (charts, videos, demos), which help students appreciate the challenges of composite maintenance and demonstrate that major repairs, alterations and structural modifications cannot be simply dealt with through "reverse engineering practices", which are currently available and shown to lead to mistakes and safety threats.  In addition, work with industry to update existing guidance to benchmark composite industry maintenance facilities and resources.  Past work under this requirement from 2005 to the present created documentation in regulatory guidance, industry standards/guidelines and composite maintenance courses that will be periodically updated with the help of future research.  As needed, new documents and training courses will be created for other areas of composite maintenance focus.
Data which documented repair problems found in the field will be used to define studies that demonstrate safety issues that can occur when using unqualified repair materials &amp; processes and applying reversed engineering practices to composite bonded repairs. Such research will provide a useful basis for educational materials added to aforementioned training efforts. Additional case studies identified during a 2015 industry survey will also be collected and documented with the help of industry (Milestone D).  The additional efforts for this milestone will also try to collect field data with statistical significance.
Repair for emerging materials and advanced processes will be evaluated for their performance characteristics (e.g., Resin Transfer Molding, RTM). The work in this part of the requirement will be closely associated with technologies that the industry adopts as unique materials and processes not covered in current publicly available information.  This area has started to study parts originally fabricated using resin transfer molding process and will be expanded to cover repair for Ceramic Matrix Composites (CMC) and thermoplastics.  Both bolted and bonded repairs will be considered, depending on current industry trends (Milestone E).
The final area of study is focused on repair criteria implied by regulatory guidance and/or current industry design practice, including common design criteria, guidelines and substantiation protocol.  Bonded repair studies, which were started in earlier phases, will be expanded to assess the residual strength of composite structural details with partially or completely failed bonds (Milestone F).  Conceptually, this has been addressed for the simplest of structural details to date and more complete assessments are needed to address other realistic design details that make analyses and tests difficult.
The time-dependence of interlaminar and bond line stresses in bonded repairs as a function of hygro thermal mechanical cycles will also be further studied in analyses and tests for any real-time effects.  These efforts will be coordinated and take advantage of work achieved through the SIC requirements for damage tolerance and structural integrity for adhesively bonded joints. The goal will be to identify when such considerations must be considered and work with industry to identify practical analysis and test protocol (Milestone G).  In particular, it will evaluate the potential for using a standard composite bond durability test to evaluate bonded repair materials &amp; processes and to achieve quality control in the field.  It will also explore whether bonded repair details make it more difficult to avoid real-time effects through redundant structural details.
Phases &amp; Exit Criteria, Milestones, and Metrics:Establish Composite Repair Design and Evaluation Criteria for COS.
A. Evaluate the variability in structural performance of bolted repairs as related to human factors such as the level of experience (as related to formal and on-the-job training) and the issues related to specific design and processing details. Document the guidelines and quality control procedures that demonstrate high levels of reliability.Evaluate the structural residual strength of failed bonded repairs, including laminate repair details with representative scarf angles for the thickness transition, using tests correlated with available analyses.  This task addresses parts of the FAA Bonded Repair Size Limits Policy released in 2014.Perform preliminary analyses and tests to determine the interlaminar stresses that dominate the performance of bonded structural repair details considering real time loading and environmental effects. Explore accelerated tests that accurately simulate the most critical factors affecting bonded repair performance. Expand this work as needed to cover composite substrate aging issues for both bonded and bolted repairs.
Phases for tasks under  Milestone A, F and G:
A, F and G are all in Phase I (FY17-FY20):  Perform initial research to bound the study based on designed experiments or other appropriate screening methods and associated analyses.
 Exit Criteria for Milestones A, F and G: Gain consensus from industry and regulatory agencies from around the world on how to include A1 through A3 in standard test and analysis substantiation protocol for bonded and bolted repairs, yielding the information needed to define subsequent phases.Establish information critical to composite repair material and process control, including specification requirements and reliable test standards.
B.    Continue to study the source of bonded repair strength reductions associated with surface moisture exposure and drying for representative materials, processes and designs (past WSU tests). This effort may be expanded if it proves to be stronger than that relating to environmental effects alone.  It may be possible for aged composites to have a lower potential for reliable bonded repairs.  This is currently planned for study by the M&amp;I TCRG and in case of an aging effect on bonded repair processing, fundamental chemical mechanisms will be studied by SIC.
Phases for tasks under  Milestone B:
Milestone B enters Phase III (FY18 to FY20):  Isolate the mechanisms appearing to affect bonded structure surface prep performed after drying and or a specified period of aging in the fleet through further testing of the former and tracking M&amp;I research on the latter..
 Exit Criteria for Milestone B: Gain consensus from industry and regulators from around the world on standard substantiation methodology for repair certification and continued airworthiness when considering the effects of repair surfaces dried following exposure to moisture and aged substrate, with or without moisture and subsequent drying before surface prep and bond cure.Establish training courses for Workforce Education and develop related content to address COS and Certification Efficiency for composite maintenance
C.    Work with industry in developing a composite repair structural substantiation training course to support safe maintenance for composite transport airplanes, small airplanes and rotorcraft in the field. This will include a course module that outlines the regulatory expectations, guidance, process control and proof of structure engineering practices for engineering support to composite repair approval.  This course will ensure technical design and process issues affecting repair performance are addressed and show the pitfalls of attempting to apply reverse engineering practices to non-standard composite repairs (e.g., avoid incompatibilities of unsubstantiated material and process substitutions).
Continue to maintain a Composite Maintenance Technology Safety Awareness Course with periodic updates (every five years, with the next occurring in 2020).  It is hoped that the re-start of a public version provided through Wichita State University will occur by 2018.
D.    Document controlled studies that demonstrate the problems with using unqualified materials and processes for bonded repairs. Also evaluate the problems that can arise in applying reversed engineering practices to composite bonded repairs. These efforts will be expanded into 2019 and beyond if maintenance repair organizations come forward with scientific arguments that justify composite reversed engineering practices so that such information can be standardized and studied further.
Phases for tasks under  Milestones C and D:
Milestone C and D enter Phase II (FY17 to FY21):  Continue to build on the workforce education basis established per the AVS Composite Plan with strategic course modules developed as specific needs are identified (e.g., substantiation of bonded &amp; bolted repairs).
 Exit Criteria for Milestone B: Gain consensus from industry and regulators from around the world on the lowest levels of composite courses needed to ensure safety awareness.  As new modules are defined above that level, ensure availability to industry to promote consistent and standard practices..Evaluate maintenance practices for new composite technologies and facilitate related technology transfer
E.    Assess and document the performance and identify characteristic differences in repair of new materials and advanced processes, including Resin Transfer Molding (RTM), thermoplastics and Ceramic Matrix Composites (CMC). Provide reference information to be used in structural substantiation and aircraft certification plans.
Phases for tasks under  Milestone E:
       Milestone E is entering Phase I (FY19-FY21):  Explore differences in maintenance practices for new materials and processes (e.g., surface protection, inspection, preventative maintenance and bonded &amp; bolted repairs).
 Exit Criteria for Milestone E: Gain consensus from industry and regulators from around the world on the changes in current policy, guidance and training that will be needed to address the new materials and processes.  This information will be used to define subsequent phases of research and future AVS Composite plan outcomes.</v>
          </cell>
          <cell r="I8" t="str">
            <v xml:space="preserve">
Outcome A: Numerous test standards, industry guidelines and documented best practices to support composite development, certification and maintenance inspection practices.
1. Commercial Aircraft Composite Repair Committee (CACRC) SAE informational reports on best practices for bonded repairs (metal &amp; composite) and bolted repairs released (respectively) by FY17 and FY18, with updates based on industry experiences in subsequent years.
2. Composite Material Handbook 17 (CMH-17) industry guidelines on repair material &amp; process qualification and structural substantiation for composite bonded &amp; bolted repairs by FY17, with updates in subsequent years approaching the release of CMH-17 Rev. H (2020 or 2021).
Outcome B: Course materials, seminars and workshops will be completed as part of these efforts to facilitate technology transfer and safety awareness for composite engineering, designees, maintenance inspectors and other regulatory safety professionals.AIR short course for bonded repair design, substantiation and approval for structural engineers (ACO and DERs) based on Outcome A work documented by CACRC and CMH-17 with the initial due by FY18 and updates planned every three years (the next occurring in FY21).Updates to the FAA Composite Maintenance Technology safety awareness course to reflect all other outcomes described under this requirements from FY18 through FY21 (two update cycles).
 Outcome C: Policy statements, advisory circulars and rulemaking efforts.Guidance on the Best Practices and critical technical considerations for Bonded Repair for all aircraft product types will be combined with other bonded structure guidance and released by AIR-100 in FY21. Two AC are planned, one for monolithic structure and one for sandwich structure.  These AC will reference deliverables from CACRC and CMH-17 and be a major component in training developments described for Outcome B.
AFS rulemaking (§147) and guidance development (supporting AC) to address new composite technology as applied to critical composite airframe structures by FY20.</v>
          </cell>
          <cell r="J8">
            <v>41456</v>
          </cell>
          <cell r="K8" t="str">
            <v xml:space="preserve">
See the Implementation Plan for details outlined on each of the three outcome areas.
A. Develop a complete understanding of composite structure maintenance practices and of information that should be documented in composite repair material and process specifications to control the repeatability of maintaining associated aircraft structures.
B. Broaden awareness of the related critical safety and certification issues in training courses, and
C. Standardize the certification approach across the Certification Service, harmonizing with foreign NAA to the extent that time allows.</v>
          </cell>
          <cell r="L8">
            <v>43738</v>
          </cell>
          <cell r="M8" t="str">
            <v>Item</v>
          </cell>
          <cell r="N8" t="str">
            <v>avs/aviationsafetyresearch/Lists/FY19 Research Requirements</v>
          </cell>
        </row>
        <row r="9">
          <cell r="A9" t="str">
            <v>A11C.SIC.3</v>
          </cell>
          <cell r="B9" t="str">
            <v>SIC</v>
          </cell>
          <cell r="C9" t="str">
            <v>Crashworthiness Issues Unique to Composite Materials</v>
          </cell>
          <cell r="D9" t="str">
            <v>AIR-100 Joseph Pellettiere</v>
          </cell>
          <cell r="E9" t="str">
            <v xml:space="preserve">
Curtis Davies, (609) 485-8758, ANG-281</v>
          </cell>
          <cell r="G9" t="str">
            <v>AIR</v>
          </cell>
          <cell r="H9" t="str">
            <v xml:space="preserve">
​
1.   Investigate Unique Reactions of Composite Structures in Crash Events
A. Complete studies and document results from analytical trade studies for composite airframe structures and the associated building block tests for specimens and structural elements &amp; subcomponents for a range of strain rates important to composite crashworthiness. Identify the issues and limitations associated with structural scale and boundary conditions, both as related to aircraft type and substantiating structural test simulations.
B. Document round robin analyses and tests on composite energy absorption, which are performed with industry, in the CMH-17 Volume 3 Chapter on composite crashworthiness. Evaluate the importance of different test scales as related to evaluating the energy absorption of composite airframe structures, including metallic elements characteristic of design features found in new aircraft products.
C. Benchmark industry practices used in analyses and tests to substantiate crashworthiness for Transport Fuselage with composite and hybrid composite/metal construction that have recently met existing regulations and special conditions in anticipation of the new rules and related guidance needs expected in this area. This effort should include FAA/industry working groups and workshops focused on evolving crashworthiness analysis and test protocol.
D. Perform research to develop the basis for a course module that outlines the regulatory expectations, guidance, and engineering practices for composite airframe crashworthiness issues in a safety awareness course. Note the limitations of aircraft types, composite materials and processes studied in the research performed to support initial course module developments.
E. Document the relevant research findings from a combined assessment of Performance Metrics A through D to provide the detailed background needed for new composite transport crashworthiness rules and guidance development. This performance metric should be completed with the help of industry and regulatory review of research results and conclusions in working group meetings and workshops.
F. Assess and document the performance and identify characteristic differences in crashworthiness performance of new materials and advanced processes, including Vacuum-Assisted Resin Transfer Molding (VARTM), and Fiber Metal Laminates (FML). In addition, new and novel composite structural design details and their interaction with hybrid composite and metal assemblies will be evaluated to judge unique structural behaviors and benchmark analytical simulations needed to capture such performance.  Provide reference information to be used in structural substantiation and aircraft certification plans.
G. Evaluate analyses and supporting tests to demonstrate how structural details can be tested at element and subcomponent levels to gain the necessary analytical calibration that includes competing composite failure modes and all significant contributions to the structural performance, which includes progressive damage accumulation and energy absorption, to facilitate subsequent overall structural crashworthiness substantiation. Note that the element and subcomponent calibration may use semi-empirical approaches that are set prior to the structural validation used for component crashworthiness certification by large scale analysis supported by testing.
Phases for Milestones A through G.
Phase II - FY07-18 Provide detailed background research to develop the additional data required to understand composite materials crash reactions and identify knowledge gaps (note that the addition of Milestone G adds 2 years to the end of Phase II)
Exit Criteria: Items A, B, C, E, F and G – Provide final report. Item D - Provide a safety awareness course in regard to composite airframe crashworthiness issues.
Phase III – FY11-19 Item D - Gain consensus from industry and regulators on crashworthiness rules and guidance materials.
Phase IV – FY14-21 All milestones – Document best industry practices, test &amp; analysis protocol/limitations and other detailed background needed as a basis for rulemaking.</v>
          </cell>
          <cell r="I9" t="str">
            <v xml:space="preserve">
Outcome A: Test standards, analysis protocol, industry guidelines and documented best practices to support composite development, certification and substantiation practices.
1.   Revisions to the Crashworthiness chapter of CMH -17 Volume 3 were achieved by FY12, with additional content planned from FY13 through FY18. (AVS Composite Plan Deliverable)
Outcome B: Course materials, seminars and workshops will be completed as part of the efforts to facilitate technological transfer and safety awareness for composite engineering, designees, and other regulatory safety professionals.
1.   The crashworthiness module for structural safety awareness training in the FAA Composite Structural Engineering Technology (CSET) course was developed in FY12 and first offered to students in FY13. Additional work in FY13 through FY18 will be used to update the existing awareness training: CSET Crashworthiness Module. (AVS Composite Plan Deliverable)
Outcome C:  Policy statements, advisory circulars and rulemaking efforts.
1.   A Transport Policy Statement will be developed for analysis &amp; test protocols to be used on composite and metal fuselage designs with existing special conditions. The release date is scheduled for FY17. (AVS Composite Plan Deliverable)
2.   Support to future ARAC or ARC activity planned for Part 25 rule development and associated AC (2020).  (AVS Composite Plan Deliverable)
 </v>
          </cell>
          <cell r="J9">
            <v>41456</v>
          </cell>
          <cell r="K9" t="str">
            <v xml:space="preserve">
A.   Develop a complete understanding of composite structure crashworthiness for design details selected by industry, while benchmarking best industry practices in meeting existing regulations and/or special conditions.
B.   Broaden the awareness of the related safety and certification issues.
C.   Standardize the certification approach across the Certification Service.</v>
          </cell>
          <cell r="L9">
            <v>44104</v>
          </cell>
          <cell r="M9" t="str">
            <v>Item</v>
          </cell>
          <cell r="N9" t="str">
            <v>avs/aviationsafetyresearch/Lists/FY19 Research Requirements</v>
          </cell>
        </row>
        <row r="10">
          <cell r="A10" t="str">
            <v>A11C.SIC.5</v>
          </cell>
          <cell r="B10" t="str">
            <v>SIC</v>
          </cell>
          <cell r="C10" t="str">
            <v>Structural Integrity of Adhesive Joints</v>
          </cell>
          <cell r="D10" t="str">
            <v>Larry Ilcewicz, AIR-100</v>
          </cell>
          <cell r="E10" t="str">
            <v xml:space="preserve">
​Curtis Davies, ANG-E281, 609-485-8758</v>
          </cell>
          <cell r="F10" t="str">
            <v>FAA Technical Center, ANG-281</v>
          </cell>
          <cell r="G10" t="str">
            <v>AIR</v>
          </cell>
          <cell r="H10" t="str">
            <v xml:space="preserve">
​1. Quality Control of Critical Processes for Bonded Aircraft Structures 
NOTE: Milestones for Metrics A, B, and C have been completed in previous years.  A brief description of these accomplishments is in the Background section.  Metric L has been removed, and is being addressed by the Maintenance and Inspection research requirement.
2. Substantiation of Bonded Structures for Aircraft 
Substantiation of bonded  structures involves material and scaled process qualification, design value data development, and proof of structure substantiation (static strength, fatigue, and damage tolerance).
 Metric D: Work with industry to establish environmental durability test standards for composite bonded joints and document related guidance. Demonstrate the utility of such standards with the composite bonded joints that have demonstrated good performance over long-term service experience and those known to have unacceptable environmental durability.
Phase IV, FY 14-19:  Document structural substantiation protocol for a reliable composite durability test.
Exit Criteria: Provide a final report that defines a durability test standard to be used as detailed background for an advisory circular for bonded structures.  Submit the test standard to ASTM for publication.  Capture a summary of these guidelines into CMH-17 for publication in Revision H.
Metric E:  Study the design and manufacturing details of pressurized fuselage and thick transport wing &amp; empennage structures with bonded stiffening attachments, to ensure sufficient process control, certification test and analysis protocol.  Work with industry to establish static strength, fatigue and damage tolerance test protocol for airfoil and fuselage structures with critical bonded joints, including environmental effects, combined loads and damage Categories 1 through 4 (as defined by AC 20-107B  Develop guidelines for bond qualification, which would go beyond adhesive material qualification by adding consideration of the bonding process and compatibility with the substrate material.  Include associated scaling aspects, and how the production process (from handling and layup through cure) affects the processing window.
Phase IV, FY 14-19:  Document structural substantiation protocol (strengths and limitations) for reliable proof of structure analyses and tests.
Exit Criteria: Provide final report documenting best practices and guidelines, to be used as detailed background for an advisory circular for bonded structures.  Capture a summary of these guidelines into CMH-17 for publication in Revision H.
Metric F: Evaluate the available methods to determine load and life enhancement factors that adequately cover bonded joint structural reliability demonstrations in practical tests (outline material and structural detail test protocol, analysis limitations and testing requirements). Identify the physical and mechanical phenomena that have traditionally led to additional statistical scatter in the static and fatigue performance of bonded joints. Structural substantiation protocol should consider combined load conditions, environmental and aviation fluid resistance, long-term aging and damage.
Phase II, FY 17-18: Provide detailed background research addressing gaps testing and validation of durability of bonded structures.
Exit Criteria: Provide final report and input to safety awareness training courses.
Phase IV, FY19 - 20 Document load and life enhancement factor approach for bonded joints.
Exit Criteria: Provide final report documenting best practices and guidelines, to be used as detailed background for an advisory circular for bonded structures.  Capture a summary of these guidelines into CMH-17 for publication in Revision H.
Metric G:  Update course module that outlines the regulatory expectations, guidance, design, process control, testing, and other structural engineering practices for composite bonding in a safety awareness course (CSET).  The initial module was developed in FY 2012, with major updates anticipated in 2017 and 2021, based on certification &amp; field experiences and FAA research.. 
FY 07-20: Provide detailed background research addressing gaps in testing and validation of durability of bonded structures.
Exit Criteria: Provide updates to the structural safety awareness training (CSET) based on the bonded joint research.
Metric H: A bonding module was developed for the manufacturing safety awareness course for inspectors and engineers involved in certification oversight of production certification.  Previous years' research supported the development of course modules that outlining the regulatory expectations, guidance, process control and manufacturing practices for composite bonding.   The Manufacturing safety awareness course has been developed and was first offered in FY14. The manufacturing course is scheduled for a major update in 2018.
FY 07-20: Provide detailed background research addressing gaps in testing and validation of durability of bonded structures.
Exit Criteria: Provide updates to the manufacturing safety awareness training course based on the bonded joint research.
3. Evaluation of Composite Material and Process Conditions that Affect Structural Bonding 
Recent manufacturing and service experiences with bonded structure indicate ongoing issues with bonding, including peel ply degradation, amine blush, and effect of part age at the time of bonding.
Other composite material and process combinations that could lead to problems with adhesively bonded joints will be studied to isolate the critical parameters for quality control.
Metric I:  Investigate the effect of processing parameters (moisture exposure and extended cure times) that can cause peel ply to leave a residue on the bonding surface, and the subsequent effect on bond strength and durability. 
Peel ply is a protective sheet that is applied to the surface of a laminate before cure, and removed immediately prior to bonding. When it is pulled off, the peel ply leaves the bonding surface clean and activated to form a chemical bond with the adhesive.  However, the peel ply begins to degrade when exposed to elevated temperatures for extended times, for example when a part must be returned to the autoclave for rework.  It may also be degraded by exposure to moisture before the part is cured.  When removed, the degraded peel ply leaves behind a residue that prevents the adhesive from properly bonding to the laminate surface.
Phase I, FY19 – 20: Evaluate sensitivity of peel ply to processing parameters (moisture and extended cure times), and investigate effect on bondline strength and durability.
Exit Criteria: Provide final report documenting results of Phase I and identifying any areas requiring further study.  Capture a summary of these guidelines into CMH-17 for publication in Revision H.  Results from the first year of research (FY19) will also be considered in the bonding AC, which is scheduled for release in FY20.
Phase II, FY21-22:  Based on the results of Phase I, expand the evaluation of composite material and process conditions that affect bonding to apply composite bond durability tests derived for Performance Metric D.
Exit Criteria: Provide final report documenting results of Phase II and include the results in documentation for a composite bond durability test standard.  Summarize these guidelines in a future revision of CMH-17.
Phase III, FY23-24: Based on the results of Phase II, define Phase III activities and exit criteria starting with FY23 Requirements, if needed.
Metric J: Investigate environmental conditions present during bonding that cause amine blush, its effect on bond strength and durability, and suitable standards that will avoid it.  
Epoxy adhesives are sensitive to the environmental conditions present during bonding. Cool temperature and high humidity can cause amine-based hardener to react with air or moisture instead of the base epoxy, producing a waxy layer on the surface of the adhesive, known as amine blush. This layer prevents a good bond from forming, and thus can compromise the strength of the bonded joint. 
Phase I, FY16 – 19: Investigate environmental conditions that cause amine blush.
Exit Criteria: Provide final report documenting results of Phase I and identifying any areas requiring further study.  Capture a summary of these guidelines in the bonding AC and into CMH-17 for publication in Revision H.
Phase II, FY20-21:  Based on the results of Phase I, expand the evaluation of composite material and process conditions that affect bonding to apply composite bond durability tests derived for Performance Metric D.
Exit Criteria: Provide final report documenting results of Phase II and include the results in documentation for a composite bond durability test standard.  Summarize these guidelines in CMH-17 for publication in a future revision.
Phase III, FY22-23: Based on the results of Phase II, define Phase III activities and exit criteria starting with FY22 Requirements, if needed.
Metric K:  Evaluate the advanced material and process combinations pursued by industry for expanding applications. In the past, new adhesives and bond surface preparations considered for structural applications were found to have a strong dependence on the specific composite substrate used in bonding. Industry is also using lower-temperature and out-of-autoclave curing, in particular for repair to structure that was initially cured at higher temperatures and in an autoclave. These efforts will be coupled with the development of a reliable composite bond durability test (Metric D), as it evolves to support an international test standard.  Also consider the bonding options adopted by industry for Ceramic Matrix Composites (CMC), starting with FY18 funding.
Phase I, FY16 – 19:  Explore the effects of lower-temperature cure and out-of-autoclave options.
Exit Criteria: Provide final report documenting results of Phase I.  Capture a summary of these guidelines into CMH-17 for publication in Revision H.
Phase II – FY18-20:  Evaluate bonding options for CMC materials.
Exit Criteria: Provide final report documenting results of Phase II.  Summarize these guidelines in CMH-17 for publication in a future revision.
Phase III, FY21-23: Based on the results of Phases I and II, define Phase III activities and exit criteria starting with FY23 Requirements, if needed.
Metric M: Evaluate enhancements to traditional process steps used for bond surface preparations, as they are achieved and implemented by industry. This includes enhanced methods for evaluating the surface for contamination and readiness for bonding.
These enhancements may be able to add reliability to bonded structures certified in the future.  If enhancements don't become possible, simply document the research showing that it was not able to show improvements.
Phase II, FY17-18: Evaluate enhanced process steps.
Exit Criteria: Provide final report documenting results of Phase I and include the results in documentation for a composite bond durability test standard.  Summarize these guidelines in CMH-17 for publication in Revision H.
Phase II, FY19-21 Based on the results of Phase I, define Phase II activities and exit criteria for FY19 Requirements.  We will request cost estimates for FY19.  If the enhanced process steps do not show promise, we will not include them in subsequent years.
Metric N:  Develop a subscale test article suitable for evaluating adhesive joints.  This test article will be at the element or subcomponent level of the building block approach to structural substantiation, more complex than a standard test coupon, but smaller and less complex than a full-scale test article.  One option would be a torsion box; other options may also be considered. 
The test article will permit evaluation of structural details such as a thickness-tapered bondline, as well as process parameters such as surface preparation and peel ply, and options for static and fatigue loading.  These evaluations will be more representative of the full-scale structure, both in the fabrication process and in the structural detail, than can be achieved with simple test coupons.  .
Phase I, FY19-21: Design and test candidate subscale test article configurations.
Exit Criteria: Provide final report documenting results of Phase I and identifying any areas requiring further study .  Summarize these results in CMH-17 for publication in a future revision.
Phase II, FY22-23: Based on the results of Phase I, define Phase II activities and exit criteria for FY22 Requirements, if needed.
Research Outputs:
1. Reports documenting structural integrity data for composite and metal bonded structure that is representative of the design and processing variables used for aircraft structures currently in service. This will support manufacturing fabrication and maintenance bonded repair quality control, including the key process steps and tooling constraints. It will also be used with other research results to support evaluation of common structural design details and industry analyses.
2. Reports documenting evaluations of industry process quality control procedures and the tests &amp; analysis methods used for structural integrity, which will yield an assessment of the strengths and limitations. The best practices for applying these procedures and methods will be documented.
3. Reliable tests to evaluate the long-term durability of both composite and metal bonded joints.
4. Training and detailed background on best industry practices, which will support guidelines for expanding applications and new rules, policies and guidance. A strong industry interface will be used to help adopt safety management principles in creating new or updating existing composite guidance materials. This will lead to standards that can reliably be applied throughout the industry in dealing with the issues associated with bonded structures. 
5. These best practices, guidelines and standards will be summarized in CMH-17 for publication in Revision H (2020).</v>
          </cell>
          <cell r="I10" t="str">
            <v xml:space="preserve">
This ongoing research effort supports three broad types of sponsor outcomes.  Some specific outcomes have already incorporated results from previous years' research, while other outcomes are planned for the future.
Outcome 1: Numerous test standards, industry guidelines and documented best practices to support composite structural development, certification, and process quality control practices.
1. Revisions to CMH 17 Volume 3 were documented in the release of Revision G in FY12.
2. Future CMH-17 updates will be captured in approved draft content supporting Outcomes B and C by FY16, with subsequent updates expected before the official release of Revision H currently targeted for 2020.  Note that this is a priority in benchmarking best practices and guidelines because the CMH-17 structural bonding content is incomplete in comparison to other technical areas. (CMH-17 revision supports AVS Composite Plan Deliverables)
3. An updated wedge test standard will be documented for metal bonded joints in response to existing NTSB safety recommendations.  ASTM is currently working on a revision to Standard Test Method D3762.
4. Guidelines and test standards will be developed on the long-term durability of composite bonded joints, including environmental effects, by 2018.
Outcome 2: Course materials, seminars and workshops will be completed as part of these efforts to facilitate technology transfer and safety awareness for composite and metal bond joints. This will support regulatory safety professionals (engineers &amp; inspectors) and designees.
1. Composite bonding modules for the structural engineering safety awareness training course (CSET) were completed in FY12 and the course was first offered in FY13. Periodic updates are expected, with the next coming in FY17.  Research results will be incorporated into the updates.  (AVS Composite Plan Deliverable)
2. The composite and metal bonding modules for the manufacturing safety awareness training were completed in FY13, and the course was first offered in FY14. Periodic updates are expected, with the next coming in FY18. Research results will be incorporated into the updates.   (AVS Composite Plan Deliverable)
Outcome 3: Policy statements, advisory circulars and rulemaking efforts.A policy statement on bonded repair size limits was released in FY14. ,AC 21-26B, on quality systems for the manufacture of composite structures, will be updated by FY18.A possible update to AC 20-107B will be considered in FY18.
A subsequent major effort on an Advisory Circular for bonded structures (applicable to Parts 23, 25, 27, and 29)  is due in 2020. This final effort will rely on the culmination of research advances for composite bonded joint durability assessments, including strong links with bonded repair initiatives active through the requirement for Composite Maintenance Practices. (AVS Composite Plan Deliverables)</v>
          </cell>
          <cell r="J10">
            <v>40817</v>
          </cell>
          <cell r="K10" t="str">
            <v>Develop a complete understanding of composite design, fabrication and maintenance practices for adhesively bonded joints and structures, and of information that should be documented in specifications and engineering guidelines to control the repeatability and structural integrity of bonded joints.Broaden awareness of the related critical safety and certification issues, andStandardize the certification approach across the Certification Service.</v>
          </cell>
          <cell r="L10">
            <v>44469</v>
          </cell>
          <cell r="M10" t="str">
            <v>Item</v>
          </cell>
          <cell r="N10" t="str">
            <v>avs/aviationsafetyresearch/Lists/FY19 Research Requirements</v>
          </cell>
        </row>
        <row r="11">
          <cell r="A11" t="str">
            <v>A11C.SIC.7</v>
          </cell>
          <cell r="B11" t="str">
            <v>SIC</v>
          </cell>
          <cell r="C11" t="str">
            <v xml:space="preserve">Composite Materials Handbook 17 (CMH-17, formerly MIL-HDBK-17) </v>
          </cell>
          <cell r="D11" t="str">
            <v>Larry Ilcewicz, AIR-100</v>
          </cell>
          <cell r="E11" t="str">
            <v xml:space="preserve">
​Curtis Davies, ANG-E281, 609-485-8758</v>
          </cell>
          <cell r="F11" t="str">
            <v>FAA Technical Center, ANG-281</v>
          </cell>
          <cell r="G11" t="str">
            <v>AIR</v>
          </cell>
          <cell r="H11" t="str">
            <v xml:space="preserve">
The CMH-17 handbooks are a recognized source to document best industry practices for safe aerospace applications. 
Starting in 2006, the handbook that used to be called MIL-HDBK-17 was officially renamed Composite Material Handbooks 17 (CMH-17). The CMH-17 handbooks and associated industry forum has been an important complement to other FAA efforts in developing standards in composite policy, guidance and rules. For example, much of the research results are converted to CMH-17 content that serves as background references on industry practices and standards in support of composite regulatory policy, guidance and rules. The FAA research and progress in developing composite regulatory materials should also continue to be reviewed within the CMH-17 Forum. To this end, a CMH-17 Safety Management Working Group was established to engage the industry on the most critical composite materials, processing and structures issues. The FAA leads the CMH-17 effort, with technical resources and funding. Funding for CMH-17 has traditionally come from the FAA Headquarters Operations Budget. This will continue and research budget will not be used to fund this requirement. Instead, some of the funding from the other requirements will be used to document new CMH-17 content and develop CMH-17 tutorials for training important to composite safety and certification as noted throughout this document. Some funding from other requirements will also be used to explore training development of distance learning modules, which can be offered through the CMH-17 organization to generate revenue, which can be applied to accelerate CMH 17 efforts in time. Starting in 2008, a tutorial for the new CMH-17 chapter on Composite Aircraft Structure Certification and Compliance will be developed. Future efforts are needed in more detailed composite technical areas covered by CMH-17 to provide the safety and certification training needed for FAA, industry and other government agencies involved in aircraft applications. This will get a significant benefit from Revision H updates officially released in 2020 (see Performance Metric A through C). Future efforts will explore other tutorials that can be developed to support the FAA and industry professionals involved in the certification and safety of composite aircraft products.</v>
          </cell>
          <cell r="I11" t="str">
            <v>Standard shared composite databases &amp; matching material/process specification. Outcome: CMH-17 Volume 2 Rev. H Updates &amp; SAE AMS Specs. (FY12-FY20).CMH-17 Design, Proof of Structure and Process Guidelines to Mitigate Safety Risks for Composite Sandwich Disbonding. Outcome:  CMH-17 Volume III chapter updates for Rev. H (FY11-FY17)CMH-17 Chapter on High Energy, Wide Area, Blunt Impact Phenomena. Outcome:  CMH-17 Volume III chapter updates for Rev. H (FY13-FY18)CMH-17 Crashworthiness Chapter Updates for Structural Substantiation. Outcome:  CMH-17 Volume III chapter updates for Rev. H (FY13-FY18)Update Current Composite Material Handbook 17 (CMH-17) Volumes 1-6. Outcome:  Composite Material Handbook 17 Vol. 1-3 (Rev. H), Vol. 4-6 (Rev. A or B) (FY12-FY20)</v>
          </cell>
          <cell r="J11">
            <v>40452</v>
          </cell>
          <cell r="K11" t="str">
            <v xml:space="preserve">
​Use the CMH-17 handbook as a primer on composite structures safety and certification methodology. In conjunction with Policy, Advisory Materials and research outputs, the handbook serves to introduce and standardize the basic approaches to composite structural design substantiation, manufacturing control, quality assurance, and continued operational safety. The handbook serves as a single point source for developing background information vital to safe aviation designs using composite materials which reduces FAA workload by providing standardized procedures for certification processes. Parallel efforts through SAE P-17 and the National Center for Advanced Material Performance (NCAMP) are coordinated to support the development and documentation of specifications and supporting materials data, which are useful for material &amp; process control, design and the lowest levels of structural substantiation. Applicants that have used the handbook are able to provide needed information for certification without undue FAA investigation or rework of data packages.</v>
          </cell>
          <cell r="L11">
            <v>45199</v>
          </cell>
          <cell r="M11" t="str">
            <v>Item</v>
          </cell>
          <cell r="N11" t="str">
            <v>avs/aviationsafetyresearch/Lists/FY19 Research Requirements</v>
          </cell>
        </row>
        <row r="12">
          <cell r="A12" t="str">
            <v>A11D.AI.1</v>
          </cell>
          <cell r="B12" t="str">
            <v>AI</v>
          </cell>
          <cell r="C12" t="str">
            <v>Research on Ice Crystal Icing Conditions to Support Means of Compliance</v>
          </cell>
          <cell r="D12" t="str">
            <v>Alan Strom ANE- 111</v>
          </cell>
          <cell r="E12" t="str">
            <v xml:space="preserve">
James T. Riley (609)-485-4144, ANG-E282</v>
          </cell>
          <cell r="G12" t="str">
            <v>AIR</v>
          </cell>
          <cell r="H12" t="str">
            <v xml:space="preserve">
​
The current regulatory guidance for ice crystal icing (ICI) in § 33.68 relies on the use of comparative analysis. This is based on evaluating new engine certifications on past experience.  This has proven to be unreliable – the research plan is develop new capabilities for testing ICI conditions; new physical models that represent the underlying physics of ice crystal trajectory, particle centrifuging and sticking efficiency (adherence to surfaces), impact, accretion, and release; and to improve ground test facilities and their validation to develop and deliver ice crystal clouds that represent engine event conditions.  Facility test capabilities for altitude scaling and representative capabilities for flight configurations from known events need to be solved.  These research goals will provide both the capability to develop means of compliance that can perform with a confidence level for the FAA to assure that the certification criteria for ice crystal environmental threats based on our engineering standards and means of compliance have been properly analyzed.
This research will support two tasks of the Aviation Rulemaking Advisory Committee (ARAC) EHWG Technology Plan:Experimental studies and simulation development (EHWG Task 3), andData and technical information for rulemaking (EHWG Task 4).
Task 1:     Fundamental Study of important variables and simulation methods for ice crystal ingestion and ice formation inside a turbine engine compressor
Evaluate current capabilities to simulate a convective weather ice crystal environment in a ground test facility using an ice block grinding mechanism or ice crystal cloud spray generation system.  Conduct parametric studies with static model tests of variables that influence ice crystal ingestion and ice formation inside a turbine engine compressor.
Milestone #1: develop ability to test representative ICI conditions in ground test facilities (FY14-15).
Milestone #2: complete static model research studies on ice crystal variables effect (FY14-16)
Exit Criteria:  Results to be delivered in technical reports and conference presentations.
Status:  Both NASA and National Research Council Canada (NRC) developed spray cloud generation techniques for ice crystals in engine test cells and NRC developed refined highly accurate grinding techniques to deliver ice crystals in their research altitude test facility.  Static model test results established variables of influence and physical models were developed to represent sticking efficiency and ice crystal growth.  Both the above milestones werecompleted in FY 2016.
Task 2:     Develop scale model rotating rig to conduct simulated compressor studies. Examine altitude scaling physics to develop similitude methods to compensate for these conditions in sea-level test facilities.
FAA and NRC will partner in the design and fabrication of a scale model test rig. This rig will provide the ability to conduct test studies in altitude conditions for ice crystal ingestion in environments representing an engine compressor to evaluate the variables that influence ice crystal formation mechanisms.
Milestone #1: complete fabrication of a small-scale test rig (FY17).
Milestone #2: initiate study of altitude scaling effects to determine first order effects and primary variables of influence (FY15-17)
Status: The majority of therig hardware through Stage 1 has been fabricated in FY16.  A delay in funding from the FAA has moved the schedule for final fabrication with Stage 2, assembly of complete rig, and operational checks to 2nd – 3rd quarter FY17.  NRC hasprovided initial technical analysis of scaling variables (FY16).  Further research on scaling laws is to be done FY17.
Task 3:     Investigate the key drivers that cause internal engine ice accretions due to ice crystal icing conditions.
Milestone: conduct ground facility testing in altitude conditions with simulated ice crystal generation to study particle movement in a rotational field: study centrifuging effects, accretion dynamics, and perform parametric studies on the influences of velocity, altitude, ice particle size and content, melt ratio, and wet bulb temperature in a model representative of an engine compressor (FY17-19).
Output:  Results to be delivered in technical reports and conference presentations.
Task 4:     Develop and test a large-scale model rotating rig to investigate scaling effects in a representative rotational field which includes compressor dynamics.  This second model is critical to completing scaling studies for geometry specific issues that will support how to conduct scale model testing.  Analysis of geometric influences, environmental conditions scaling, and more detailed study of flow and accretion phenomena will provide understanding of local phenomenological studies. Larger scale will afford more visual and imaging access to areas that a small scale rig cannot provide. The larger scale is a more costly rig to make due to drive motor size, and larger component costs.  This rig will be adaptable to be used in both sea level and altitude test facilities to further develop and validate altitude scaling laws.
Milestone #1: Conduct studies of rotational, environmental, and blade configurations tests to identify and determine the key drivers that are needed to develop scaling laws to support sea-level test methods.  Tests will be conducted in both seal level and altitude ground test facilities (FY19-21).
Output:  Report on scaling laws for application of sea-level test results to engine performance at altitude.
Task 5:    Supporting information for developing guidance materials for means of compliance
Milestone: provide results of studies and coordinate support for developing guidance materials (FY22).
Output: Results for use in development of guidance materials.</v>
          </cell>
          <cell r="I12" t="str">
            <v xml:space="preserve">
Improve existing test and analysis capabilities and develop new engineering tools that can be used for means of compliance and for the development of new guidance material for engine rulemaking for aircraft certification and operations in mixed -phase, and ice crystal icing conditions.  Examine ice crystal ingestion phenomena, accretion, growth, and release mechanisms in simulated or actual engine compressor environments, and support new ground facilities simulation methods that can be used in the development and validation of means of compliance for engine ingestion ice crystal icing testing. The research supports two tasks of the ARAC EHWG Technology Plan:
•           Experimental studies and simulation development (EHWG Task 3), and
•           Data and technical information for rulemaking (EHWG Task 4).</v>
          </cell>
          <cell r="J12">
            <v>42646</v>
          </cell>
          <cell r="K12" t="str">
            <v xml:space="preserve">
​Mitigate the hazardous impact of ice accretions on engine core components, such as compressors, due to ice crystal ingestion.</v>
          </cell>
          <cell r="L12">
            <v>44835</v>
          </cell>
          <cell r="M12" t="str">
            <v>Item</v>
          </cell>
          <cell r="N12" t="str">
            <v>avs/aviationsafetyresearch/Lists/FY19 Research Requirements</v>
          </cell>
        </row>
        <row r="13">
          <cell r="A13" t="str">
            <v>A11D.AI.2</v>
          </cell>
          <cell r="B13" t="str">
            <v>AI</v>
          </cell>
          <cell r="C13" t="str">
            <v>Safe Operations and Take-off in Aircraft Ground Icing Conditions</v>
          </cell>
          <cell r="D13" t="str">
            <v>Charles Enders - AFS200</v>
          </cell>
          <cell r="E13" t="str">
            <v xml:space="preserve">
Warren Underwood, (404)305-6652, ANG-E282</v>
          </cell>
          <cell r="G13" t="str">
            <v>AFS</v>
          </cell>
          <cell r="H13" t="str">
            <v xml:space="preserve">
The major milestone annually is to provide Flight Standards the technical data and information needed from the results of previous winter research testing and analyses. These results are used by Flight Standards to provide updates for the annual winter notice on ground deicing.  The research results play a crucial role in supplying key technical information to Flight Standards for annual notice updates – these results are used by airline operators to incorporate into their ground deicing plans, which must be submitted and approved each year under §121.629.  The research results are essential to maintaining current safe ground operations.
The FAA also addresses environmental conditions and operational changes that may come up as urgent needs. An example of this is research on ice pellet conditions that required re-direction of research resources to address revenue service aircraft ability to release in ground icing conditions that were not provided for in that current year winter operations notice.  The result is that the FAA must sometimes meet an immediate need not identified in current milestones that addresses an imminent safety concern.  Milestones can move from one year to another based on these tasks that may occur due to safety concerns growing out of in-service events or a number of other factors: Early completion of a task, changing funding levels from our partner Transport Canada, etc. The FAA research is strongly leveraged through our international agreement PA-17 with Transport Canada, which shares the funding for some of the research tasks, and also through international agreement CON-I-5102 with the Finnish Transport Safety Agency, TRAFI.
Task 1:  Artificial Snow Generation System ("Snow machine")
Natural environmental conditions are often unstable, not readily measurable, uncontrolled events.  To successfully capture and record and analyze the impact of environmental conditions, we need to continually improve test methods to address repeatable, accurate measurements that are representative of actual environmental conditions.  Evaluate and improve the capability of a snow generation system ("snow machine") to simulate specified outdoor conditions.
Note.  Due to budget cuts, no funding was available for this work in FY16.  This will cause in a year's delay for milestone 2 and the output.
Milestones:Report on evaluation of capability of snow machine and improvements needed. (September 2016). Develop a correlation and algorithm will be developed based on comparison and analysis of the indoor and outdoor results.  This algorithm will enable the determination of outdoor endurance times based on indoor testing with the snow machine.  Presentation on correlation of indoor results with snow machine and outdoor results in natural conditions. (May 2018) 
Output
Report on algorithm relating indoor and outdoor results for snow and it use in endurance time testing.  (September 2019)
Task 2:  Aerodynamic Issues
Investigate aerodynamic issues relating to performance of anti-icing fluids, contaminated and uncontaminated and cold soaked fuel frost (CSFF) during the take-off roll.  Include wind tunnel testing, cold chamber testing, and computational fluid dynamics studies.
MilestonesReport or briefing on aerodynamic issues to be investigated and research plan to carry out the investigations. (June 2016)Conduct research on key issues identified under first milestone. Define wind tunnel testing and analytical methods that will be required for cold soaked fuel frost (CSFF) and to evaluate the aerodynamic characteristics for applications to aircraft designs.  Completion of cold chamber and wind tunnel testing. (Mar 2018)Conduct CFD study of flow-off characteristics of uncontaminated and contaminated anti-icing fluids.
Output
Reports on analysis of data from wind tunnel testing, characterization of CSFF based on cold chamber testing, and CFD study of flow-off of anti-icing fluids. . (Sept. 2019)
Task 3: Operational issues
Identify technical and operational issues important to the safety and efficiency of ground operations in winter conditions and amenable to research investigation. This includes the protection afforded by anti-icing fluids on sloped surfaces such as slats and flaps. Questions have been raised about identification of representative surfaces, protection of vertical stabilizers, fuselage upper surfaces, and the effect of strong cross winds on anti-icing procedures and effectiveness.  It is anticipated that, as has happened every year, new issues will be raised reflecting operational experience and concerns of manufacturers and airlines.
Note.  Due to budget cuts, reduced funding was available for this work in FY16.  This will cause in a year's delay for milestone 2 and the output.
Milestones:Report or briefing on survey of selected technical and operational issues and their priority / importance to the safety and efficiency of ground operations in winter conditions. (Dec 2016)Investigate technical and operational issues identified in Milestone 1.  Investigation of selected technical and operational issues identified under Milestone 1 (Dec 2017 – Dec 2019)Analyze findings from investigations of selected technical and operational issues described under Milestone 2.
Output
Reports on findings from investigations of selected technical and operational issues. Reports may include recommendations for advisory material to be incorporated into annual ground icing notice. (May 2020)</v>
          </cell>
          <cell r="I13" t="str">
            <v xml:space="preserve">
The research outcome will be implemented through:Flight Standards updated to the annual winter notices, Notice 8900.xxx, Revised FAA-Approved Deicing Program Updates for Winter 2019-2020, and the notices in subsequent years.Technical reports and data published by the FAA and Transport Canada that describe the test methods, test data, analysis, and results of the research.</v>
          </cell>
          <cell r="J13">
            <v>43374</v>
          </cell>
          <cell r="K13" t="str">
            <v>The AI-02 R&amp;D provides wind tunnel, cold chamber, and outdoor winter weather (snow) test methods and analysis tools which will promote safer winter weather ground operations.The outcome of this R&amp;D also provides research results (data, analyses, and other information) that support the development of guidance that Flight Standards writes and includes in their annual notice for "FAA-Approved Deicing Program Updates".</v>
          </cell>
          <cell r="L13">
            <v>44104</v>
          </cell>
          <cell r="M13" t="str">
            <v>Item</v>
          </cell>
          <cell r="N13" t="str">
            <v>avs/aviationsafetyresearch/Lists/FY19 Research Requirements</v>
          </cell>
        </row>
        <row r="14">
          <cell r="A14" t="str">
            <v>A11D.AI.5</v>
          </cell>
          <cell r="B14" t="str">
            <v>AI</v>
          </cell>
          <cell r="C14" t="str">
            <v>SLD engineering tools development and validation</v>
          </cell>
          <cell r="D14" t="str">
            <v>Robert Hettman, ANM-112</v>
          </cell>
          <cell r="E14" t="str">
            <v xml:space="preserve">
​James Riley, 609-485-4144, ANG-E282</v>
          </cell>
          <cell r="F14" t="str">
            <v>Jim Riley, ANG-E282</v>
          </cell>
          <cell r="G14" t="str">
            <v>AIR</v>
          </cell>
          <cell r="H14" t="str">
            <v xml:space="preserve">
​
Phase 1: Define areas for improving SLD engineering tools based on performance limitations and additional capabilities required that are identified in the ARAC IPHWG Phase IV study.  In addition, the FAA has conducted federal agency (FAA &amp; NASA) – industry (airframe OEMs) exchanges that have helped to identify both priority of needs for improved MOC and areas of collaborative e interest.  (Phase I conducted in FY2016 – FY2017).
This Phase 1 research is intended to identify what improvements are needed that can be addressed in an FAA‐NASA research project to support SLD engineering tools for certification. The areas of interest are improvements in:Large drop ice accretion physics studies on droplet dynamics: impact, shattering, re‐entrainment, and mass loss.  Additional evaluations need to be done for modeling of liquid surface flow, and heat transfer related to large drop icing to determine if there are any significant differences from modeling for current Appendix C drops;Leading edge ice shape feature studies and runback/accretion aft of main shape;Validation databases for CFD;Instrumentation adaptation/new development for measuring SLD LWC and drop size and distribution;Icing test facilities improvements in large droplet icing conditions delivery consistent with Appendix O defined icing conditions;New test methods required to support large drop icing capabilities for icing wind tunnels and icing tankers.  This should include scaling;Studies to determine new/improved MOC for freezing rain. Examine test strategies, empirical, and analytical techniques.
Milestones: for FY16-17 include release of a series of internal reports to discuss the following:Potential methods for improvements of MOC resulting from the analytical and modeling studies discussed in (1), (2) and (3) above (Jan 2016);Potential method of compliance improvements resulting from the test facility and method studies discussed in (5) and (6) above (Jun 2016);Develop research plan to improve SLD instrumentation capabilities,Identify the most promising methods to improve test capabilities, validation databases for CFD modeling, and other analyses techniques to support improved freezing drizzle means of compliance based on the findings from (1) through (6) above (Aug 2016); andIdentify the most promising methods to improve test capabilities, validation databases for CFD modeling, and other analyses techniques to support improved freezing rain means of compliance based on the findings of (1) - (3), and (5) – (7) above (Nov 2016).
Exit Criteria: Engineering study results that identify the strongest investment for return on R&amp;D plans.
Phase II: Develop an updated technology roadmap that can be used to support research plans and define priority research tasks.  Conduct preparations and initial research to support priority SLD tasks. (Phase I conducted in FY2017 – FY2018)Update the Phase IV ARAC study for "Assessment of Engineering Tools Capabilities".  Identify where improvements have been made for SLD MOC and next steps where further improvements are needed. From the results of this evaluation, develop research plans for SLD engineering tools improvements, including physics studies of SLD ice accretion and growth, validation databases for CFD modeling improvements, and other engineering tools development.Conduct initial SLD instrumentation evaluations.  Collaborate with NASA on development of test rig for analyzing LWC and drop size instruments.  Conduct assessment and improvement of current instruments, andConduct new method(s) for SLD ice shape characterization to improve validation for ice accretion prediction codes. Collaborate with NASA to develop new process(es) for measuring collection efficiencies on target geometries {This research will aid in improving the confidence of icing physics models in the CFD codes and improve the ice shape outputs.
Milestones: Evaluate engineering tools capabilities improvements for SLD and prioritize the technical strategy for R&amp;D plans consistent with the FAA‐NASA ability to deliver research results (June 2017). Coordinate this evaluation with aerospace industry manufacturers (Sept 2017) and European Union (Oct 2017) to support additional SLD investments currently being developed.  Develop new method for collecting SLD collection efficiency. (Feb 2017).
Exit Criteria: Report on SLD investments. Estimated completion of Phase II by December 30, 2017.
Phase III: Identify additional priority research needed to support improved SLD MOC.  Conduct tests and analyze results.  (Phase III conducted from FY2018 –FY 2021).Complete collection efficiency tests and analyze results,Develop research plans for SLD swept wing ice shape testing.  Use existing models and research test strategies from the SWIP project and conduct testing to develop a SLD database.Conduct experiments and analysis to support improving CFD models that incorporate large drop dynamics from impact through ice accretion and growth.Identify FZRA test methods and empirical means to support improvements in the freezing rain MOC.
Milestones: Completion of test studies and analyses of identified SLD engineering tools through a FAA‐NASA SLD research project.
Exit Criteria: Data package of the results that can be used in the development of guidance materials for means of compliance for certification to SLD conditions. Estimated completion of Phase III by March 2021.
Note: Phases II-III will be include collaboration with NASA where both agencies pool resources and use NASA test facilities.  This research will also be aligned with fundamental large drop physics studies that are being supported by NASA through their NASA Research Announcement (NRAs) with academic organizations and with a new European Commission project on improvements to SLD engineering tools used for MOC.  This research is estimated to begin CY2016 and discussions have taken place on shared research efforts with EC funding going to European Union SMEs and FAA/NASA funding to US SMEs.
Phase IV: Information package for development of guidance materials for means of compliance methods.Milestone: Applying evaluation techniques, validation databases, and engineering judgment, investigate the ability for use of improved SLD engineering tools for means of compliance.
Exit Criteria:  SLD Engineering Tools: Develop guidance materials for the use of new SLD engineering tools (experimental methods, CFD modeling, and test facility improvements) in airframe icing to support means of compliance. Estimated completion of Phase IV - interim capabilities by September 2019, final capabilities by October 2021.</v>
          </cell>
          <cell r="I14" t="str">
            <v xml:space="preserve">
​Upon completion of this research, the sponsoring organization intends to revise advisory circular AC 25‐28 to incorporate improved methods of compliance which can be used for airplane certification projects.  Note: AC 25‐28replaces the previous AC 25.1419 with that existing content and new guidance material for large droplet icing.  The FAA (working with NASA) will also develop SLD databases for collection efficiency and ice shapes that will support validation of analytical tools and the comparative ability for determining critical and runback SLD ice shapes.</v>
          </cell>
          <cell r="J14">
            <v>44470</v>
          </cell>
          <cell r="K14" t="str">
            <v xml:space="preserve">
​The outcome of this R&amp;D will be to streamline and improve the methods of compliance for the new SLD regulations by providing new test capabilities, test methods, measurement of SLD conditions, and databases that can be used to support certification. The outcomes of this research will be incorporated into guidance materials such as AC 25-28 and other advisory circulars.</v>
          </cell>
          <cell r="L14">
            <v>44833</v>
          </cell>
          <cell r="M14" t="str">
            <v>Item</v>
          </cell>
          <cell r="N14" t="str">
            <v>avs/aviationsafetyresearch/Lists/FY19 Research Requirements</v>
          </cell>
        </row>
        <row r="15">
          <cell r="A15" t="str">
            <v>A11D.SDS.1</v>
          </cell>
          <cell r="B15" t="str">
            <v>SDS</v>
          </cell>
          <cell r="C15" t="str">
            <v>Onboard Network Security and Integrity (Aircraft Systems Information Security Protection)</v>
          </cell>
          <cell r="D15" t="str">
            <v>AIR 134 Steve Ramdeen, 202.267.9022</v>
          </cell>
          <cell r="E15" t="str">
            <v xml:space="preserve">
​Isidore Venetos, ANG E2, 609.485.5207</v>
          </cell>
          <cell r="F15" t="str">
            <v>FY 16: MSAG, MIT/LL; FY 17: MIT/LL, Astronautics Corporation of America; FY 18 &amp; 19 TBD</v>
          </cell>
          <cell r="G15" t="str">
            <v>AIR</v>
          </cell>
          <cell r="H15" t="str">
            <v xml:space="preserve">
​
This requirement's research tasks identify, assess, and provide recommendations for mitigation of security vulnerabilities in aircraft net-centric architectures and internal/external wired and wireless interfaces that could affect aircraft safety. The research will guide potential aircraft systems information security protection related rulemaking, policy development, and guidance for best practices.  The specific requirement tasks are:
Task 1: Define, identify, and assess vulnerabilities and risks associated with wired and wireless aircraft systems interfaces that could affect aircraft safety.
Task 2: Identify and recommend mitigations for the vulnerabilities and risks found from Task 1. 
Task 3: Identify and recommend strategies associated with Tasks 1 and 2 for aircraft certification, maintenance, and continued operational safety.
The near term aircraft systems information security protection (ASISP) requirement's research tasks are to identify, assess, and provide recommendations for mitigation of security vulnerabilities in aircraft net-centric architectures and internal/external wired and wireless interfaces that could affect aircraft safety (e.g., the aircraft safety implications of installed aircraft Radio Frequency (RF) systems, wired or wireless installed aircraft network access points, maintenance laptops, portable Electronic Flight Bag (EFB) systems, Field-Loadable Software (FLS), Aircraft Communications Addressing and Reporting System (ACARS), Gate-Link, etc.,: the certification and continued airworthiness of e-enabled aircraft). The long term goal is to establish a capability to conduct an ASISP Safety analysis as shown in the diagram at the end of this section.
PHASE I : Identify ASISP interfaces/Vulnerability Assessments FY16-FY17
The first phase is to identify the internal/external wired and wireless interfaces that could affect aircraft safety and then develop a methodology to carry out an avionics vulnerability assessment. The diversity of avionic suites makes a vulnerability assessment a difficult problem set since the FAA does not manage or control the configurations of these suites. 
FY 16 Exit Criteria: Report describing the development of ASISP Vulnerability &amp; Risk assessment methodologies on a specific interface(s)
 In FY 16 the task will carry out a study to determine a feasible method to conduct an ASISP Vulnerability assessment based on a system view. The effort will begin with one system interface which will be used to explore how to conduct a system view vulnerability assessment. The approach(s) if successful will be expanded to include several interfaces (e.g., ACARs, EFB, FLS, maintenance laptops, etc.). The system view means that the vulnerability assessment will be conducted on a system with a black box approach.  A Risk assessment methodology will also be developed to take into account the ASISP threat assessment and asset value assessment.
FY 17 Exit Criteria: Report describing the application ASISP Risk assessment(s)
            In FY 17 the task will further investigate and refine the prototype efforts from FY16 with additional interfaces and apply system level tests to verify and validate the results of the risk assessments. The use of simulations and or actual avionic components will be utilized as required
PHASE II : Extend the Risk assessments to the development mitigation techniques FY 18-FY20
The second phase is to extend beyond risk assessments and to explore how AVS can utilize a systems based approach to determine the best policies and regulations which will reduce the specific ASISP risks being analyzed.
FY 18 Exit Criteria: Report describing the application ASISP Risk assessment(s) to develop mitigation options
            In FY 18 the risk assessments will be used to develop methodologies for deep dive analysis of the vulnerabilities and risks found in Phase I.  The analysis will be used to work with AVS in establishing a process to develop mitigation options.  Tools and techniques will be explored on how to generate mitigation options. Analysis techniques will include the impact of changing the vulnerability and/or changing the asset values.
PHASE III : Identify Recommended ASISP Strategies  for aircraft certification, maintenance and continued operational safety FY19-FY20
The third phase is to explore an AVS ASISP Safety Risk management process and integrate all of the components developed in phase I &amp; II with all available resources. The effort will propose effective strategies which will leverage the efforts from other government agencies and industry stakeholders to reduce the associated ASISP risks for aircraft certification, maintenance and continued operational safety.
FY 20 Exit Criteria: Report describing the FAA capability to conduct a threat analysis, determine the risk factors and utilize those elements in ASISP Safety Risk Management process 
            In FY 19 &amp; 20 the components of the entire ASISP Safety Risk Management process will be integrated and applied to test cases.  Strategies will be proposed on how to integrate industry and government processes (FAA, DHS, TSA, FBI, etc.) and forums (A-ISAC, OEM ASISP labs, etc.) to reduce the risk from ASISP events. Specific mitigation techniques and tools will be explored or developed to meet the time demands of ASISP Risks.  Integrating ASISP resources from the entire Aviation stakeholder will be a critical element to developing the best of practice policies and procedures through policy and regulations.
 </v>
          </cell>
          <cell r="I15" t="str">
            <v xml:space="preserve">
​Implementation of the Safety Risk Management process will be carried out by FAA Technical Center personnel, with contract support as required, under the management of Isidore Venetos, ANG-E2, (609) 485-5207, with the oversight of the sponsor, per the criteria and schedule discussed in Section 26 of this form, Phases &amp; Exit Criteria, Milestones, and Metrics. AVS will utilize this process in the decision making for publishing policy and guidance along with any new rulemaking.</v>
          </cell>
          <cell r="J15">
            <v>41913</v>
          </cell>
          <cell r="K15" t="str">
            <v xml:space="preserve">
​The outcome of this research should provide insights into information security protection vulnerabilities of, and risks to, aircraft systems, components, networks, and interfaces that would provide a basis for rulemaking, policy, guidance, standards, training, and tools for security.   </v>
          </cell>
          <cell r="L15">
            <v>44104</v>
          </cell>
          <cell r="M15" t="str">
            <v>Item</v>
          </cell>
          <cell r="N15" t="str">
            <v>avs/aviationsafetyresearch/Lists/FY19 Research Requirements</v>
          </cell>
        </row>
        <row r="16">
          <cell r="A16" t="str">
            <v>A11D.SDS.5</v>
          </cell>
          <cell r="B16" t="str">
            <v>SDS</v>
          </cell>
          <cell r="C16" t="str">
            <v xml:space="preserve">Development Assurance Techniques for System Elements </v>
          </cell>
          <cell r="D16" t="str">
            <v>Barbara Lingberg, AIR-133</v>
          </cell>
          <cell r="E16" t="str">
            <v xml:space="preserve">
​Alanna Randazzo,FAA Manager Software and Electronics Section,ANG-E271,609-485-5298</v>
          </cell>
          <cell r="F16" t="str">
            <v xml:space="preserve">ANG-E271, Dr. Srinivasa Mandalapu </v>
          </cell>
          <cell r="G16" t="str">
            <v>AIR</v>
          </cell>
          <cell r="H16" t="str">
            <v xml:space="preserve">
1. Generic Framework and Metrics for Assurance Processes.  This task will explore software and airborne electronic hardware certification streamlining techniques to potentially reduce the certification burden on industry while at the same time not reduce the level of safety. In FY2020, the output for this activity will be a report that identifies the streamlining approaches.    The task will also identify and evaluate development assurance metrics that could be used to assess an applicant's assurance process and the need for additional oversight. In FY 2021, the output for this activity is a report that identifies the assurance performance assessment metrics.  
2.  Use of Model Checking and Formal Methods Property Abstraction.    This task will explore the use model checking to support software and AEH verification.    In FY 2021, the output for this task is a report on effectiveness and issues of model checking for both software and custom logic devices.   
3. Automatic Generation of Hardware Description Language Code (HDL).   This research will study the automatic generation of HDL and tools, identify the development assurance issues, and propose objective based guidance to address these issues.   In FY 2021, the output for this task is a report on automatic generated HDLiissues and recommended objective based guidance for automatic generated HDL.
4, COTS Assurance Method follow-on.   This task will explore the latest COTS devices not considered under the previous Aerospace Vehicle Systems Institute, COTS assurance research.  In FY2021, the output for this task is a report on the latest generation of highly complex COTS components, their airworthiness issues, and recommendations for guidance and policy to ensure their safe introduction.</v>
          </cell>
          <cell r="I16" t="str">
            <v xml:space="preserve">
​The research results from these four tasks will be used todevelop guidance, policy and training.</v>
          </cell>
          <cell r="J16">
            <v>43924</v>
          </cell>
          <cell r="K16" t="str">
            <v xml:space="preserve">
Expected outcome is new guidance, policy, and training on new assurance techniques, model checking, assurance process approval and complex COTS components.</v>
          </cell>
          <cell r="L16">
            <v>45749</v>
          </cell>
          <cell r="M16" t="str">
            <v>Item</v>
          </cell>
          <cell r="N16" t="str">
            <v>avs/aviationsafetyresearch/Lists/FY19 Research Requirements</v>
          </cell>
        </row>
        <row r="17">
          <cell r="A17" t="str">
            <v>A11E.ES.6</v>
          </cell>
          <cell r="B17" t="str">
            <v>ES</v>
          </cell>
          <cell r="C17" t="str">
            <v>Wireless Control in the Aircraft Avionics, Flight Controls and Cabin Systems</v>
          </cell>
          <cell r="D17" t="str">
            <v>Nazih Khaouly, ANM-111</v>
          </cell>
          <cell r="E17" t="str">
            <v xml:space="preserve">
Michael Walz, 609-485-8493, ANG-E271</v>
          </cell>
          <cell r="F17" t="str">
            <v xml:space="preserve">​Michael Walz,   ANG-E271,   609-485-8493 </v>
          </cell>
          <cell r="G17" t="str">
            <v>AIR</v>
          </cell>
          <cell r="H17" t="str">
            <v xml:space="preserve">
Phase 1 Standards search (IEEE, RTCA, SAE) , guidance and test methods. Also a study of current and proposed frequency &amp; radio spectrum use. Exit criteria for this phase is a report that provides a gaps analysis illustrating deficiencies in FAA standards. (Sept 2019)
Phase 2 Identify acceptable standards (may include analysis &amp; test methods) that address the gaps identified in Phase 1 and other measures that mitigate the impact of wireless control system on the safety of flight.  This may include quantifying the EM spectrum on various aircraft and identifying  possible sources of interference with current and proposed aircraft systems. Develop Test Plans for various applications.
Exit criteria consist of a report that provides this information. (May 2020)
Phase 3  Validate and execute the proposed test plans from Phase 2 and develop reports with recommendations of modified and/or additional certification standards to be considered by the FAA for approval. (Sept 2021).</v>
          </cell>
          <cell r="I17" t="str">
            <v xml:space="preserve">
​Support the RTCA committee SC-236 standard development and validate proposed standards (May 2020)
Incorporate Standard by reference in to FAA certification standards (Sept 2021)
</v>
          </cell>
          <cell r="J17">
            <v>43710</v>
          </cell>
          <cell r="K17" t="str">
            <v xml:space="preserve">
Harmonized rules, policy and guidance are in place to support safe incorporation of wireless control of systems into transport airplanes.(Dec. 2021)</v>
          </cell>
          <cell r="L17">
            <v>44540</v>
          </cell>
          <cell r="M17" t="str">
            <v>Item</v>
          </cell>
          <cell r="N17" t="str">
            <v>avs/aviationsafetyresearch/Lists/FY19 Research Requirements</v>
          </cell>
        </row>
        <row r="18">
          <cell r="A18" t="str">
            <v>A11E.ES.7</v>
          </cell>
          <cell r="B18" t="str">
            <v>ES</v>
          </cell>
          <cell r="C18" t="str">
            <v xml:space="preserve">Novel and Unusual Electric Aircraft Systems </v>
          </cell>
          <cell r="D18" t="str">
            <v>Nazih Khaouly, ANM-111</v>
          </cell>
          <cell r="E18" t="str">
            <v xml:space="preserve">
Michael Walz, 609-485-8493, ANG-E271 </v>
          </cell>
          <cell r="F18" t="str">
            <v>ANG-E271, Michael Walz</v>
          </cell>
          <cell r="G18" t="str">
            <v>AIR</v>
          </cell>
          <cell r="H18" t="str">
            <v xml:space="preserve">
Phase 1 is literature search of current standards , guidance and test methods for  incorporating new and novel electrical technology  into aircraft  applications  and its impact on aircraft electrical system architecture. Exit criteria for this phase is a report that provides this requested data. (Sept 2018) [Note that Phase 1 is planned to be accomplished prior to the start of this requirement, using in-house resources.  The description of Phase 1 is included in this plan overview for completeness but is not included in the proposed requirement, itself.]
Phase 2 is to Identify acceptable test methods to quantify acceptable more electric power  of various technology  such as power sources for all electric and  Hybrids aircrafts.  Identify possible sources of energy and specific applications  for current and proposed aircraft systems and sub-systems. Develop test plans for various applications.  Exit criteria consist of a report that provides this information. (May 2020)
Phase 3  Validate and execute the proposed test plans from phase 2 and develop reports with recommendations of additional certification standards to be considered by the FAA for approval on part 23, 25, 27 and 29 and submit to RTCA. (Sept 2021). </v>
          </cell>
          <cell r="I18" t="str">
            <v xml:space="preserve">
​The Output of this research will be used to develop and publish FAA regulations and guidance addressing each of the MEA system architecture features described in the Background section, above.  This regulation and guidance will address the following issues of MEA,  including:APU electric start using start-up power electronics and the auxiliary generator.  Guidance related to the new and novel more electric engine starting and electric generating system and electric power source without the use of bleed air.  Result of this research will be used to develop guidance on this system dual function application and its thermal management capabilities.  This support the system architecture to the increased aircraft power demand power generation. Guidance for lager generators and safe operation will need to be developed. 
Variable frequency (VF), known as wide frequency range is about 80Hz to 1Khz (360Hz-800HZ on Boeing 787 model) changes noise filtering and circuit protection schemes and impact the aircraft architecture including power distribution and electrical power switching.Elimination of constant speed drive (CSD) from main engine – transition to Varable Frequency bus and electric startMethod of replacement of hydraulic and pneumatic drives with electric drivesReplacement of the main engine air bleed ECS with electrically driven ECSElectro-hydraulic and electromechanical flight control actuationElectric propulsion, electric deicing,  electric taxi.New set of power quality requirements to satisfy both quality and low system weight and volumeNew set of EMI requirements to satisfy both EMC and low system weight and volume higher heat loads and associated cooling system weight and reliabilityElectronics obsolescence driving required redesigns during aircraft lifeSafety concerns due to increased operating power resulting in increased short circuit currentsSafety concerns due to increased operating power resulting in overheatingCorona Issues resulting from increased aircraft power requirements and increased voltages require non-conventional corona mitigation approaches for reduced weightIncreased power levels require larger EMI filtersWeight for high power motors, controllers and conversionHandling of flight actuators regenerated power</v>
          </cell>
          <cell r="J18">
            <v>44470</v>
          </cell>
          <cell r="K18" t="str">
            <v xml:space="preserve">
New and modified airplanes utilizing More Electric Airplane (MEA) concepts and technologies are efficiently and safely certified.</v>
          </cell>
          <cell r="L18">
            <v>45199</v>
          </cell>
          <cell r="M18" t="str">
            <v>Item</v>
          </cell>
          <cell r="N18" t="str">
            <v>avs/aviationsafetyresearch/Lists/FY19 Research Requirements</v>
          </cell>
        </row>
        <row r="19">
          <cell r="A19" t="str">
            <v>A11E.FCMS.11</v>
          </cell>
          <cell r="B19" t="str">
            <v>FCMS</v>
          </cell>
          <cell r="C19" t="str">
            <v xml:space="preserve">Displays and Alerting for Airplane Systems State Awareness </v>
          </cell>
          <cell r="D19" t="str">
            <v>James Wilborn, ANM-117</v>
          </cell>
          <cell r="E19" t="str">
            <v xml:space="preserve">
​Robert McGuire, FAA Tech Center (ANG), 609-485-4494</v>
          </cell>
          <cell r="F19" t="str">
            <v>Unknown</v>
          </cell>
          <cell r="G19" t="str">
            <v>AIR</v>
          </cell>
          <cell r="H19" t="str">
            <v xml:space="preserve">
​
First year (FY18) - focus of this requirement
Phase I. Evaluate Available Systems. Evaluate systems developed under NASA contract and select systems for simulator review.
Exit Criteria: if no suitable systems are available, the contract will terminate.
Milestone: December 2017
Phase II: Design Simulator Experiments. Design simulator assessment scenarios to provide a controlled evaluation of system features using qualified airline flight crews. Identify airline flight crew volunteers and schedule evaluation.
Exit Criteria: Must have large enough group of volunteer pilots to conduct experiment or contract will terminate.
Milestone: March 2018
Phase III: Conduct initial simulator evaluations. Perform evaluations of candidate systems in full flight simulators and collect data.
Exit Criteria: None
Milestone: September 2018
Second year (FY19)
Phase IV. Analyze Initial Simulator Results.  Conduct evaluation and analysis of initial simulator sessions of suitable candidate sysetms and functions. Downselect candidate systems for further evaluation.
Exit Criteria: If experimental validity of approach cannot be established, the contract will terminate.  If none of the systems evaluated appear feasible or can demonstrate any improvement in human performance, the contract will terminate.
Milestone:  March 2019
Deliverable:  Report of initial simulator study findings
Metric:  Effectiveness of system features
Phase V:  Second simulator session evaluation.  Conduct a follow-on simulator evaluation based on the results of the first evaluation.  The second evaluation will assess the top 3 most effective systems for potential failure mode issues and attempt to repeat previous findings to further validate.
Exit Criteria: None
Milestone: September 2019  
Third year (FY20)
Phase VI.  Final assessment and report.  Evaluate results of second experiment and document in a final report:  a) required systems features; b) potential failure modes and deficiencies that must be addressed c) substantiation of experimental validity d) recommendations for follow-on research.
Exit Criteria:  None
Milestone:  March 2020
Deliverable:  Final report with findings and recommendations</v>
          </cell>
          <cell r="I19" t="str">
            <v xml:space="preserve">
​The Transport Standards Staff (ANM-110) will develop and publish policy and guidance material defining minimum criteria for an effective displays and alerting system to meet the intended function of improving flight crew awareness of airplane system state, to provide a basis for certification under 14 CFR 25.1301 and 14 CFR 25.1302.  These criteria would be developed by assessing various prototype display and alerting systems that will be developed by NASA under a separate research activity between 2014 and 2017.  The research will conclude in March 2020 and the TSS will develop and publish guidance 18 months after conclusion of research, presuming acceptable results from the R&amp;D.​</v>
          </cell>
          <cell r="J19">
            <v>44377</v>
          </cell>
          <cell r="K19" t="str">
            <v xml:space="preserve">
​Reduce the accident rate due to loss of airplane state awareness (ASA) and loss-of-control (LOC) by improving flight crew awareness of airplane system states, particularly the autoflight system and the data sources that it uses, through more effective displays and alerting.</v>
          </cell>
          <cell r="L19">
            <v>46387</v>
          </cell>
          <cell r="M19" t="str">
            <v>Item</v>
          </cell>
          <cell r="N19" t="str">
            <v>avs/aviationsafetyresearch/Lists/FY19 Research Requirements</v>
          </cell>
        </row>
        <row r="20">
          <cell r="A20" t="str">
            <v>A11E.FCMS.13</v>
          </cell>
          <cell r="B20" t="str">
            <v>FCMS</v>
          </cell>
          <cell r="C20" t="str">
            <v>Transfer of UAS Technology for Enhancement of GA Safety</v>
          </cell>
          <cell r="D20" t="str">
            <v>Wes Ryan, David Sizoo ACE-110</v>
          </cell>
          <cell r="E20" t="str">
            <v xml:space="preserve">
​Robert McGuire 609-485-4494 ANG-E271</v>
          </cell>
          <cell r="F20" t="str">
            <v>N/A</v>
          </cell>
          <cell r="G20" t="str">
            <v>AIR</v>
          </cell>
          <cell r="H20" t="str">
            <v xml:space="preserve">
​
Phase 1: Identify a thorough list of UAS related sensors, actuators, and flight path control technologies, avionics, and equipment from current UAS designs.
Phase 1 (2018)
1. Identification of UAS platforms for detailed evaluation.  (Oct. 2018)
2. Identification of UAS systems from the selected platforms that could be utilized to enhance GA safety. (Oct. 2018)
3. Characterization of systems and components from selected UAS platforms by coordination with OEMs (Dec. 2018)
4. Document proposed technology for transfer to GA in phase 1 report, which indicates successful exit from phase 1 (Dec. 2018)
Phase 2 (2019)
1.  From list of characterized sensors, avionics, processors, actuators, etc. propose detailed ways these items could be used to enhance GA safety by safe installation and integration into the retrofit GA fleet.  (Feb. 2019)
2. Identify potential platform for installation and test of safety enhancement in simulation and flight test to proof technology implementation proposals. (March 2019)
3. Work with equipment OEM and FAA SMEs to design an experiment to demonstrate technology in phase 3. (March. 2019)
4. Document planned phase 3 experiment and demonstration of technology in phase 2 report as exit from phase 2. (July. 2019)
Phase 3 (2019 - 2020)
1. Execute technology demo planned in phase 2. (Sept. 2019)
2. Document technology demo in final report with recommendations for new rules, policy and guidance for transfer of COTs/UAS equipment that can be used to enhance GA safety (Jan. 2020)</v>
          </cell>
          <cell r="I20" t="str">
            <v xml:space="preserve">
1. Identify and characterize (accuracy, etc.) sensors and autopilot technology from the UAS in service.
2. Identify any military certification or OEM qualification processes meeting industry standards for these systems, and compare them to FAA certification expectations.
3. Retrofit sensors and flight path control systems into a GA aircraft, such as the NASA SR-22 or other platform to demonstratetheir potential to enhance GA safety through envelope protection, hazard avoidance by automatic flight path control, etc.​</v>
          </cell>
          <cell r="J20">
            <v>44105</v>
          </cell>
          <cell r="K20" t="str">
            <v xml:space="preserve">
​Demonstrate device integration on manned aircraft.Validate the intended safety function is met.Develop streamlined certification compliance requirements.Publish advisory circular or share results with ASTM/other industry group for incorporation into industry standard.</v>
          </cell>
          <cell r="L20">
            <v>44470</v>
          </cell>
          <cell r="M20" t="str">
            <v>Item</v>
          </cell>
          <cell r="N20" t="str">
            <v>avs/aviationsafetyresearch/Lists/FY19 Research Requirements</v>
          </cell>
        </row>
        <row r="21">
          <cell r="A21" t="str">
            <v>A11E.FCMS.14</v>
          </cell>
          <cell r="B21" t="str">
            <v>FCMS</v>
          </cell>
          <cell r="C21" t="str">
            <v>Flight Control Automated Interventions</v>
          </cell>
          <cell r="D21" t="str">
            <v>Robert Jones ANM-112</v>
          </cell>
          <cell r="E21" t="str">
            <v>Robert McGuire, ANG-E271
Flight Controls and Mechanical Systems Program
609-485-4494</v>
          </cell>
          <cell r="F21" t="str">
            <v>Competetive bid</v>
          </cell>
          <cell r="G21" t="str">
            <v>AIR</v>
          </cell>
          <cell r="H21" t="str">
            <v xml:space="preserve">
 1) cite areas and events where automation  could have prevented  accidents but was not used or was under utilized in accident scenarios, 
2) identify existing and nearly developed technology areas and development of standards would encourage voluntary installation of the technology. 
3) identify system architectures that would result in adequatereliablity for such features, 
4) identify what additional standards are needed in each case, and why development of such standards would be expected to promote development and installation accident prevention technology , and 
5) recommend high level strategies &amp; potential benefits to promote the installation of accident prevention features.</v>
          </cell>
          <cell r="I21" t="str">
            <v> Depending on results use information from study to support standards initiatives and incentives to incorporate automated safety intervention technologies into transport category airplanes.  </v>
          </cell>
          <cell r="J21">
            <v>43678</v>
          </cell>
          <cell r="K21" t="str">
            <v xml:space="preserve">
​Increased use of automated interventions such as envelope protection, auto TCAS &amp; EPGWS or others to decrease transport accident rate.</v>
          </cell>
          <cell r="L21">
            <v>44046</v>
          </cell>
          <cell r="M21" t="str">
            <v>Item</v>
          </cell>
          <cell r="N21" t="str">
            <v>avs/aviationsafetyresearch/Lists/FY19 Research Requirements</v>
          </cell>
        </row>
        <row r="22">
          <cell r="A22" t="str">
            <v>A11E.FCMS.15</v>
          </cell>
          <cell r="B22" t="str">
            <v>FCMS</v>
          </cell>
          <cell r="C22" t="str">
            <v>System Aspects of Aeroelastic Damping Augmentation</v>
          </cell>
          <cell r="D22" t="str">
            <v>ANM-112 Robert Jones</v>
          </cell>
          <cell r="E22" t="str">
            <v xml:space="preserve">
​Robert McGuire, ANG-E271
Flight Controls and Mechanical Systems Program
609-485-4494</v>
          </cell>
          <cell r="F22" t="str">
            <v>Competetive Bid</v>
          </cell>
          <cell r="G22" t="str">
            <v>AIR</v>
          </cell>
          <cell r="H22" t="str">
            <v xml:space="preserve">
Phase 1 2nd Qtr 2019
Develop &amp;model controlsystems  to control the instabilities that may be used to augment structural damping to
   - determine key characteristics of such system
   - determine parametric sensitivity
   - provide overall guidance  of the capabilities and limitations os        such system. 
Phase 2  3rd Qtr 2019
Define system 
   &gt;Performance
   &gt; Reliability 
   &gt; Robustness (capability in the presence of failures)
Phase 3 4th Qtr 2019
Perform system model validationactivities to evaluate system guidance &amp; effectiveness of key characteristics.  </v>
          </cell>
          <cell r="I22" t="str">
            <v xml:space="preserve">
Produce comprehensive guidance:
   -   to support ACO, and designees to be able to make
        findings of compliance on behalf of the FAA in the             form of policy
   </v>
          </cell>
          <cell r="J22">
            <v>43983</v>
          </cell>
          <cell r="K22" t="str">
            <v xml:space="preserve">
​Efficient and standardized certification process for programs that desire to use systems to provide augmented damping to address aeroelastic stability issues.</v>
          </cell>
          <cell r="L22">
            <v>44181</v>
          </cell>
          <cell r="M22" t="str">
            <v>Item</v>
          </cell>
          <cell r="N22" t="str">
            <v>avs/aviationsafetyresearch/Lists/FY19 Research Requirements</v>
          </cell>
        </row>
        <row r="23">
          <cell r="A23" t="str">
            <v>A11E.FCMS.8</v>
          </cell>
          <cell r="B23" t="str">
            <v>FCMS</v>
          </cell>
          <cell r="C23" t="str">
            <v>Integrated Flight Path Control to Address GAJSC/FAA GA Safety Interventions</v>
          </cell>
          <cell r="D23" t="str">
            <v>David Sizoo, ACE-110</v>
          </cell>
          <cell r="E23" t="str">
            <v xml:space="preserve">
​Robert McGuire, ANG-E271, 609-485-4494</v>
          </cell>
          <cell r="F23" t="str">
            <v>N/A</v>
          </cell>
          <cell r="G23" t="str">
            <v>AIR</v>
          </cell>
          <cell r="H23" t="str">
            <v xml:space="preserve">
​
This is the final piece of a long term R&amp;D goal set by the Small Airplane Directorate to bring advanced flight path control strategies to GA aircraft to improve safety and utility. The milestones will include:
Phase 1 
1. Categorization of the system faults or pilot errors that have resulted in GA accidents and incidents. (Oct. 2017 - FY18)
2. Categorization of the root causes of these events &amp; identification of issues not mitigated by current safety assessment processes for integrated systems and their operational use. (Oct. 2017 - FY18)
Phase 2
3. Development of specific technology interventions using flight path control to address the root causes and deficiencies. (Oct. 2018 - FY19) 
3.a - Simple autopilots, beginning with two axis autopilots, progressing to basic envelope protection, and eventually implementing full flight path management concepts.
3.b - Advanced autopilot Implementation to include assured autonomy, such as automatic ground collision avoidance, traffic separation, take-off, auto-land, and 4D NextGen performance-based flight path trajectory management.
4 Document:
 1) a final report with recommendations for new rules, policy and guidance, 2) requirements for flight path control autopilots intended for GA use, and 3) AIAA or other industry presentations/publications of results (Oct 2022 -FY23)
A document conveying 1) recommendations and guidance for improving design requirements, architecture, &amp; certification processes for flight path control autopilots, 2) alternate design assurance process for flight critical systems, and 3)  detailed recommendations &amp; considerations for updates to applicable rules, policy and guidance.  (October 2022 - FY23)</v>
          </cell>
          <cell r="I23" t="str">
            <v xml:space="preserve">
​This research will help the FAA identify design and certification requirements for flight path control autopilot technology in GA, and will initially promote the design and certification of fielded systems through articles, policy, public venues, etc. We will subsequently promote fully integrated flight path control through properly assured automation technology. The research will focus on specific design and architectural mitigations that provide an acceptable level of safety for flight critical systems with non-traditional design assurances. These include the use of formal methods for certification, demonstrating system utility and feasibility. The key to success is focusing on managed risk vs. reward at the operational systems level, rather than probabilistic assurances and speculative component failure rates.​</v>
          </cell>
          <cell r="J23">
            <v>44470</v>
          </cell>
          <cell r="K23" t="str">
            <v xml:space="preserve">
​The outcome will be design and certification requirements for a flight path control autopilots for light GA purposes. The resulting papers, reports, and technical guidance can be used by the FAA and industry to design systems, create industry standards, and field new designs similar to those already fielded in complex UAVs that refuse to crash, and in fly-by-wire aircraft but at lower cost. Ultimately, the outcome will be a significant reduction of CFIT and Loss of Control accidents in GA.​</v>
          </cell>
          <cell r="L23">
            <v>44835</v>
          </cell>
          <cell r="M23" t="str">
            <v>Item</v>
          </cell>
          <cell r="N23" t="str">
            <v>avs/aviationsafetyresearch/Lists/FY19 Research Requirements</v>
          </cell>
        </row>
        <row r="24">
          <cell r="A24" t="str">
            <v>A11E.FCMS.9</v>
          </cell>
          <cell r="B24" t="str">
            <v>FCMS</v>
          </cell>
          <cell r="C24" t="str">
            <v>Low Energy Alerting and Awareness Systems</v>
          </cell>
          <cell r="D24" t="str">
            <v>James Wilborn, ANM-117</v>
          </cell>
          <cell r="E24" t="str">
            <v xml:space="preserve">
​Robert McGuire, FAA Tech Center (ANG), 609-485-4494</v>
          </cell>
          <cell r="F24" t="str">
            <v>Not yet identified</v>
          </cell>
          <cell r="G24" t="str">
            <v>AIR</v>
          </cell>
          <cell r="H24" t="str">
            <v xml:space="preserve">
​
First year (FY17)
Phase I.  Evaluate Available Systems.   Evaluate systems developed under NASA contract and select systems for simulator  review.
Exit Criteria:  if no suitable systems  are available, the contract will terminate.
Milestone:  December 2016
Metrics:  N/A
Phase II:  Design Simulator  Experiments.  Design simulator assessment scenarios to provide a controlled  evaluation of system features using qualified airline flight crews.  Identify  airline flight crew volunteers and schedule evaluation.
Exit Criteria:  Must have large enough  group of volunteer pilots to conduct experiment or contract will  terminate.
Milestone:  March 2017
Metric: N/A
Phase III:  Conduct initial simulator  evaluations.  Perform evaluations of candidate systems in full flight simulators  and collect data.
Exit Criteria:  None
Milestone: September 2017
Metric:  N/A
Second year (FY18)
Phase IV.  cExit Criteria:  if experimental validity of approach  cannot be established, the contract will terminate.  If none of the systems  evaluated appear feasible or can demonstrate any improvement in human  performance, the contract will terminate.
Milestone:  18 months after contract  award.
Deliverable:  Report of initial  simulator study findings
Metric:  Effectiveness of LESA system  features
Phase V:  Second simulator session  evaluation.  Conduct a follow-on simulator evaluation based on the results of  the first evaluation.  The second evaluation will assess the top 3 most  effective systems for potential failure mode issues and attempt to repeat  previous findings to further validate.
Exit Criteria: None
Milestone: 24 months after contract  award
Metrics: none
Third year (FY19)
Phase VI.  Final assessment and report.   Evaluate results of second experiment and document in a final report:  a)  required systems features; b) potential failure modes and deficiencies that must  be addressed c) substantiation of experimental validity d) recommendations for  follow-on research.
Exit Criteria:  None
Milestone:  30 months after contract  award
Deliverable:  Final report with findings  and recommendations</v>
          </cell>
          <cell r="I24" t="str">
            <v xml:space="preserve">
​The Transport Standards Staff (ANM-110) will  develop and publish policy and guidance material defining minimum criteria for  an effective low energy awareness and alerting system to meet the intended  function of improving low energy awareness throughout the flight envelope, to  provide a basis for certification under 14 CFR 25.1301 and 14 CFR 25.1302.   These criteria would be developed by assessing various low energy state  awareness (LESA) systems that will be developed by NASA under a separate  research activity between 2014 and 2017.  The research will conclude in March  2019 and the TSS will develop and publish guidance 18 months after conclusion of  research, presuming acceptable results from the R&amp;D.</v>
          </cell>
          <cell r="J24">
            <v>44105</v>
          </cell>
          <cell r="K24" t="str">
            <v xml:space="preserve">
​Reduce the accident rate due to loss of airplane state awareness (ASA) and  loss-of-control (LOC) by improving flight crew awareness of low airplane energy  state through more effective displays and alerting.  A recent CAST activity  indicated that one aspect of low energy alerting (low speed alerting) could  effectively reduce the risk of ASA events by 20%; it is envisioned that low  energy alerting and awareness should be able to achieve even better risk  reduction by broadening applicability of the mitigation.</v>
          </cell>
          <cell r="L24">
            <v>45992</v>
          </cell>
          <cell r="M24" t="str">
            <v>Item</v>
          </cell>
          <cell r="N24" t="str">
            <v>avs/aviationsafetyresearch/Lists/FY19 Research Requirements</v>
          </cell>
        </row>
        <row r="25">
          <cell r="A25" t="str">
            <v>A11E.MI.5</v>
          </cell>
          <cell r="B25" t="str">
            <v>M&amp;I</v>
          </cell>
          <cell r="C25" t="str">
            <v>Maintenance and Inspection of Emerging Metallic Structures and Technologies</v>
          </cell>
          <cell r="D25" t="str">
            <v>ANM-115, Ian Won</v>
          </cell>
          <cell r="E25" t="str">
            <v xml:space="preserve">
​David Westlund, ANG-E281, (609) 485-4923</v>
          </cell>
          <cell r="F25" t="str">
            <v>David Westlund, ANG-E281, (609) 485-4923</v>
          </cell>
          <cell r="G25" t="str">
            <v>AIR</v>
          </cell>
          <cell r="H25" t="str">
            <v xml:space="preserve">
​Phase 1: Using the output from the SIM TCRG Emerging Metallic Structures and Technologies Roadmap, generate a database of emerging metallic structures and technologies. (FY 2019)
Phase 2: Using this database, identify candidate maintenance, repair, and inspection techniques which can be used to ensure the continued airworthiness of these emerging materials.  Additionally, Identify gaps in the available maintenance, repair, and inspection techniques (FY 2019-2020)
Phase 3: Conduct focused R&amp;D on the gaps identified in Phase 2. (FY 2020-2022)
Phase 4: Document all findings in a DOT/FAA report which will be used to update existing regulations, policy and guidance. (FY 2022)</v>
          </cell>
          <cell r="I25" t="str">
            <v xml:space="preserve">
​Data to support issue papers for 14 CFR 25.571, 25.603, 25.605, 25.1529, H25.4. 
Develop any necessary regulatory guidance material (e.g., policy, advisory circulars) when applicants propose the use of new technologies - certification compliance with 14 CFR 25.571, 25.604, 25.605, 25.1529, H25.4. 
Where existing regulations are determined not to be adequate initiate rulemaking following FAA procedures (e.g., special conditions - 14 CFR 21.16); it is foreseeable that certain material technologies and associated material properties and behavior may not lend themselves to previously accepted/understood methods of compliance to 14 CFR 25.571, 25.604, 25.605, 25.1529, H25.4.
 </v>
          </cell>
          <cell r="J25">
            <v>44501</v>
          </cell>
          <cell r="K25" t="str">
            <v xml:space="preserve">
​Leverage resources to ensure safe and efficient implementation of emerging metallic technologies in new aircraft products by understanding the unique maintenance and inspection challenges associated with the evolution of these materials and technologies. Provide data to allow for the review of pertinent regulations (CFR §25.571, §25.1529, §25.1729) and guidance material, update transport airplane Issue Paper/Special Conditions as required, and prepare recommendations, if needed, for new, modified, or otherwise improved criteria</v>
          </cell>
          <cell r="L25">
            <v>44501</v>
          </cell>
          <cell r="M25" t="str">
            <v>Item</v>
          </cell>
          <cell r="N25" t="str">
            <v>avs/aviationsafetyresearch/Lists/FY19 Research Requirements</v>
          </cell>
        </row>
        <row r="26">
          <cell r="A26" t="str">
            <v>A11E.MI.6</v>
          </cell>
          <cell r="B26" t="str">
            <v>M&amp;I</v>
          </cell>
          <cell r="C26" t="str">
            <v>Reliability of Structural Health Monitoring (SHM)</v>
          </cell>
          <cell r="D26" t="str">
            <v>ANM-115, Ian Won</v>
          </cell>
          <cell r="E26" t="str">
            <v xml:space="preserve">
Paul Swindell, 609-485-8973, ​ANG-E271 </v>
          </cell>
          <cell r="F26" t="str">
            <v>TBD</v>
          </cell>
          <cell r="G26" t="str">
            <v>AIR</v>
          </cell>
          <cell r="H26" t="str">
            <v xml:space="preserve">
​Develop an industry working group FY19, Develop statistical model for SHM FY 19-20, Validate the methodology FY20, Revise existing NDI PoD standard to include SHM FY20-21. </v>
          </cell>
          <cell r="I26" t="str">
            <v xml:space="preserve">
The FAA as part of the SAE G-11 SHM committee will publish an industry standard that includes the reliability methodology for SHM by Sept 2021. ​</v>
          </cell>
          <cell r="J26">
            <v>43474</v>
          </cell>
          <cell r="K26" t="str">
            <v xml:space="preserve">
​Accepted Industry standard that can be used by the FAA to develop guidance on SHM validation when used on transport category aircraft. </v>
          </cell>
          <cell r="L26">
            <v>44834</v>
          </cell>
          <cell r="M26" t="str">
            <v>Item</v>
          </cell>
          <cell r="N26" t="str">
            <v>avs/aviationsafetyresearch/Lists/FY19 Research Requirements</v>
          </cell>
        </row>
        <row r="27">
          <cell r="A27" t="str">
            <v>A11E.MI.7</v>
          </cell>
          <cell r="B27" t="str">
            <v>M&amp;I</v>
          </cell>
          <cell r="C27" t="str">
            <v>Conditioned Based Maintenance (CBM) with Structural Health Monitoring (SHM)</v>
          </cell>
          <cell r="D27" t="str">
            <v>AFS-360 Brian Verna</v>
          </cell>
          <cell r="E27" t="str">
            <v xml:space="preserve">
 Paul Swindell, 609-485-8973, ​ANG-E271</v>
          </cell>
          <cell r="F27" t="str">
            <v>TBD</v>
          </cell>
          <cell r="G27" t="str">
            <v>AIR</v>
          </cell>
          <cell r="H27" t="str">
            <v xml:space="preserve">
​Develop an industry working group FY19, Develop CBM methodology for maintenance credit FY19-20, Validate the methodology FY20, Develop CBM industry standard for maintenance credit FY20-21.</v>
          </cell>
          <cell r="I27" t="str">
            <v xml:space="preserve">
​The FAA will take the industry standard published by the SAE G-11 SHM committee and revise and publish guidance such as AC 121-22C to include CBM by Sept 2022. </v>
          </cell>
          <cell r="J27">
            <v>43474</v>
          </cell>
          <cell r="K27" t="str">
            <v xml:space="preserve">
​Accepted industry standard that can be used by the FAA to develop guidance on CBM use for maintenance credits. </v>
          </cell>
          <cell r="L27">
            <v>44834</v>
          </cell>
          <cell r="M27" t="str">
            <v>Item</v>
          </cell>
          <cell r="N27" t="str">
            <v>avs/aviationsafetyresearch/Lists/FY19 Research Requirements</v>
          </cell>
        </row>
        <row r="28">
          <cell r="A28" t="str">
            <v>A11E.MI.8</v>
          </cell>
          <cell r="B28" t="str">
            <v>M&amp;I</v>
          </cell>
          <cell r="C28" t="str">
            <v>Continued Airworthiness of Composite Aircraft</v>
          </cell>
          <cell r="D28" t="str">
            <v>AIR-100, Russell J. (Rusty) Jones, 202.267.1669</v>
          </cell>
          <cell r="E28" t="str">
            <v xml:space="preserve">
​David Westlund, ANG-E281, 609.485.4923</v>
          </cell>
          <cell r="F28" t="str">
            <v>Jon Doyle, ANG-E281, 609.485.4923</v>
          </cell>
          <cell r="G28" t="str">
            <v>AIR</v>
          </cell>
          <cell r="H28" t="str">
            <v xml:space="preserve">
​Phase 1 (2019): Perform literature review, Establish industry partners, Obtain candidate specimens
Phase 2 (2020): Conduct research including performing repairs to aged composite structure
Phase 3 (2021): Document all findings in DOT/FAA report</v>
          </cell>
          <cell r="I28" t="str">
            <v xml:space="preserve">
​The final report will contain a set of recommendations for process controls that need to be implemented to assure quality bonded repairs to aged and environmentally exposed composite structure. These recommendations in turn will be published as an advisory circular or best practices document and will be included in CMH-17.</v>
          </cell>
          <cell r="J28">
            <v>44501</v>
          </cell>
          <cell r="K28" t="str">
            <v xml:space="preserve">
​Best practices for the successful application of bonded repairs to aged composite structure</v>
          </cell>
          <cell r="L28">
            <v>44501</v>
          </cell>
          <cell r="M28" t="str">
            <v>Item</v>
          </cell>
          <cell r="N28" t="str">
            <v>avs/aviationsafetyresearch/Lists/FY19 Research Requirements</v>
          </cell>
        </row>
        <row r="29">
          <cell r="A29" t="str">
            <v>A11E.PS.1</v>
          </cell>
          <cell r="B29" t="str">
            <v>PS</v>
          </cell>
          <cell r="C29" t="str">
            <v>Nondestructive Evaluation (NDE) for Critical Engine Components</v>
          </cell>
          <cell r="D29" t="str">
            <v>Tim Mouzakis, ANE-111</v>
          </cell>
          <cell r="E29" t="str">
            <v xml:space="preserve">
​Dave Galella, 609 485 5784, ANG-E282</v>
          </cell>
          <cell r="F29" t="str">
            <v>Various NDE research organizations to be determined</v>
          </cell>
          <cell r="G29" t="str">
            <v>AIR</v>
          </cell>
          <cell r="H29" t="str">
            <v>The objective of this requirement will be to research new nondestructive inspection techniques to detect cracks in life limited turbine engine hardware and to characterize rotor material properties to validate manufacturing processes and to enable improved life predictions using probabilistic software, such as DARWIN.
The following Tasks would be continued or completed with FY19 funds provided by this requirement:
1. Develop and validate a method to determine residual stress profiles in shot peened rotors:
 -Initial Feasibility Study (FY15-FY17)*
 -Develop Lab Prototype (FY19-FY21)***
 -Validate and transfer method to industry (FY21-23)
2. Transition the Sonic Infrared surface defect inspection technology to production manufacturing and overhaul facilities
 - Develop calibration method and automatic defect recognition (FY13-FY15)* - Investigate effects of residual stress on crack detectability, determine capabilities of lab prototype, and design field prototype. (FY15-FY17)**
 - Validate and transfer field prototype (FY19-FY21)***
3. Validate method to nondestructively determine grain size of Nickel alloy rotor components using ultrasonic techniques
 -Demonstrate initial feasibility (FY11-FY13)*
 -Conduct sensitivity studies and blind tests (FY13-FY16)*
 -Transfer method to manufacturing and overhaul shops (FY19-FY21)***
4 Validate NDE method to detect dwell time fatigue and low cycle fatigue damage in rotors
 -Conduct initial Cold Dwell Studies (FY08-FY12)*
 -Initiate NDE development based on ultrasonics (FY19-FY21)***
 -Develop lab prototype (FY21-FY23)
 -Validate and transfer NDE method (FY23-FY24)
* - completed
** - in process
 *** - FY19 funding</v>
          </cell>
          <cell r="I29" t="str">
            <v xml:space="preserve">
​Date from the development and validation of improved NDE methods will be used to update advisory materials and to provide industry with more reliable inspection methods to either detect flaws outright, to validate process improvements, or to aid in determining material characteristics which can be used to improve the accuracy of life prediction software.  A schedule of deliverables is shown in 26 above and a list of AC’s to be updated is still being developed. </v>
          </cell>
          <cell r="J29">
            <v>44104</v>
          </cell>
          <cell r="K29" t="str">
            <v xml:space="preserve">
​This research supports the updating of several Advisory Circulars that will aid compliance of rule 33.70 and in assessing fleet risk to meet the stated COS requirements of AC 39-8. Development of advanced NDE tools, data, and related standards will be used by industry to detect flaws and reduce the risk of failures of high energy rotors and other life-limited engine components.  Advanced NDE methods will enable the industry to better validate manufacturing processes by quantitatively assessing material properties such as grain size and residual stress levels.  This information can also feed into predicative design tools, such as DARWIN, to more accurately assess engine life and failure mechanisms.</v>
          </cell>
          <cell r="L29">
            <v>45930</v>
          </cell>
          <cell r="M29" t="str">
            <v>Item</v>
          </cell>
          <cell r="N29" t="str">
            <v>avs/aviationsafetyresearch/Lists/FY19 Research Requirements</v>
          </cell>
        </row>
        <row r="30">
          <cell r="A30" t="str">
            <v>A11E.RS.5</v>
          </cell>
          <cell r="B30" t="str">
            <v>RS</v>
          </cell>
          <cell r="C30" t="str">
            <v>Wire Strike Avoidance</v>
          </cell>
          <cell r="D30" t="str">
            <v>Matthew Fuller ASW112 Rotorcraft Directorate/Standards Staff</v>
          </cell>
          <cell r="E30" t="str">
            <v xml:space="preserve">
Alanna Randazzo FAA Technical Center, ANG (609) 485-8973</v>
          </cell>
          <cell r="F30" t="str">
            <v>Alanna Randazzo FAA Technical Center, ANG (609) 485-8973</v>
          </cell>
          <cell r="G30" t="str">
            <v>AIR</v>
          </cell>
          <cell r="H30" t="str">
            <v xml:space="preserve">
Phase 1 Element (a) – Research study to determine what research has already been accomplished.
Phase 1 Element (b) – Find potential venders that make safety equipment to mitigate wire strikes (i.e. Wire cutters and avionics that can detect and instruct the pilot on how to avoid wires) and learn how they mitigate wire strike.
Phase 1 Element (c) – Determine if any new safety equipment has been developed since the requirement was submitted.
Phase 2 Element (a) – Testing wire cutters in differing scenarios and possible active cutters for low inertia and light rotorcraft.
Phase 2 Element (b) – Testing Avionics solutions to wire avoidance.
Phase 2 Element (c) – Testing any new safety equipment discovered in Phase 1 Element (c)Phase 1: Literature review &amp; Market survey
Research study/literature review to determine what research has already been accomplished.
 Market survey. Find potential venders that make safety equipment to mitigate wire strikes (i.e. Wire cutters and avionics that can detect and instruct the pilot on how to avoid wires) and learn how they mitigate wire strike.
 Determine if any new safety equipment has been developed since the requirement was submitted.
Phase 2: Develop research plan
Phase 3: Conduct tests
Test wire cutters in differing scenarios and possible active cutters for low inertia and light rotorcraft.
Test Avionics solutions to wire avoidance.
Test any new safety equipment discovered in Phase 1 Element (c)
Phase 4: Document findings​</v>
          </cell>
          <cell r="I30" t="str">
            <v xml:space="preserve">
​Implementation is planned through the publication of guidance materials. Guidance material to promote mitigation of risk of wire strikes, to include the use of electronics to detect wires and physical wire cutting technology for low weight rotorcraft.</v>
          </cell>
          <cell r="J30">
            <v>43910</v>
          </cell>
          <cell r="K30" t="str">
            <v xml:space="preserve">
​This program if successful will diminish wire strikes and fatalities by implementing procedures and/or improving the certification basis for new helicopters and/or revealing new technology to alert pilots to the proximity of wires.​​</v>
          </cell>
          <cell r="L30">
            <v>44640</v>
          </cell>
          <cell r="M30" t="str">
            <v>Item</v>
          </cell>
          <cell r="N30" t="str">
            <v>avs/aviationsafetyresearch/Lists/FY19 Research Requirements</v>
          </cell>
        </row>
        <row r="31">
          <cell r="A31" t="str">
            <v>A11E.RS.6</v>
          </cell>
          <cell r="B31" t="str">
            <v>RS</v>
          </cell>
          <cell r="C31" t="str">
            <v>Rotorcraft high mount side floats for ditching stability.</v>
          </cell>
          <cell r="D31" t="str">
            <v>Matthew Fuller ASW 112 Rotorcraft Directorate/Standards Staff</v>
          </cell>
          <cell r="E31" t="str">
            <v xml:space="preserve">
Alanna Randazzo FAA Technical Center, ANG (609) 485-8973</v>
          </cell>
          <cell r="F31" t="str">
            <v>Alanna Randazzo FAA Technical Center, ANG (609) 485-8973</v>
          </cell>
          <cell r="G31" t="str">
            <v>AIR</v>
          </cell>
          <cell r="H31" t="str">
            <v xml:space="preserve">
Phase 1  Initial review of previous research and a design study to address hydrodynamic, buoyancy and structural aspects of the high side mount float modifications, aerodynamic and systems design aspects, issues relating to passenger egress and survival, and consequences for the aircraft's weight and costs.
• The amount of additional buoyancy required, taking account of buoyancy already present in the upper part of the fuselage and engine area, possible mounting locations, and the helicopter's required floating attitude and draught.
• How best to provide additional buoyancy, taking account of weight, costs, aerodynamic drag, effects on stability and control, the consequences of inadvertent deployment, and the consequences of flotation unit failure.
• Flotation system loads, methods of attachment, mountings of existing flotation units, and modifications to the float activation and deployment system.
• Whether life-rafts can be deployed satisfactorily in the normal upright and sidefloating attitudes.
• Any additional measures, such as foot/ hand holds within the helicopter cabin, that will be necessary for efficient egress when side-floating.
• Effects of uneven loading, when side-floating, on the release of seat harness buckles.
Phase 2
Determine specific design specifications of the high mounted floats with the following contraints;Temperatures from engines Interaction with bladesEmergency exits clearAerodynamics impactInadvertent deploymentCompatibility with other equipmentsFixation and loads on the structureLocation of the deployment bottlesAccess to the upper deckFairings openingRetro-fit</v>
          </cell>
          <cell r="I31" t="str">
            <v xml:space="preserve">
​​Implementation is  planned through the publication of policy and/or guidance materials to improve  rotorcraft ditching stability to reduce deaths from drowning in the event of ditching.</v>
          </cell>
          <cell r="J31">
            <v>44275</v>
          </cell>
          <cell r="K31" t="str">
            <v xml:space="preserve">
​AC revised  to include guidance material for retrofitting and designing in new rotorcraft high mounted side floats to allow for safer egress of rotorcraft in rough seas.</v>
          </cell>
          <cell r="L31">
            <v>44640</v>
          </cell>
          <cell r="M31" t="str">
            <v>Item</v>
          </cell>
          <cell r="N31" t="str">
            <v>avs/aviationsafetyresearch/Lists/FY19 Research Requirements</v>
          </cell>
        </row>
        <row r="32">
          <cell r="A32" t="str">
            <v>A11E.SIM.10</v>
          </cell>
          <cell r="B32" t="str">
            <v>SIM</v>
          </cell>
          <cell r="C32" t="str">
            <v>Ag/SEAT Airframe Usage and Operational Loads Monitoring</v>
          </cell>
          <cell r="D32" t="str">
            <v>ACE-110, Michael Reyer (816) 329-4131</v>
          </cell>
          <cell r="E32" t="str">
            <v xml:space="preserve">
​Sohrob Mottaghi, 609-485-5297, ANG-E281</v>
          </cell>
          <cell r="F32" t="str">
            <v>Wichita State University</v>
          </cell>
          <cell r="G32" t="str">
            <v>AIR</v>
          </cell>
          <cell r="H32" t="str">
            <v xml:space="preserve">
The purpose of this work is to record the operational loads and process the data utilizing Digital Flight Data Recorders (DFDR) installed on Agricultural (Ag) and Single-Engine Air Tanker (SEAT) aircrafts so as to address the risk associated with the cracks commonly found in primary structures of these airplanes.​ This will be three phase research:
(Completed) Phase 1 (Ref. Grant No. 09-G-014):One season (year) operational flight load data was collected from two Air Tractor AT-802A aircraft, two PZL-M18 airframes, and one Ayers Thrush S2R-T45.(Proposed) Phase 2 (FY19):To continue collecting flight load data and analyze it on wired airplanes.To find additional operators who are willing to install the data acquisition system, DFDR, on their airplanes to address the effect of different operators on flight loads. Install instrumentation on empennage and aft fuselage.
 Phase 3 (FY20-FY21):To install the data acquisition system on the new airplanes identified in Phase 2 and start collecting data.Continue collecting data on previous airplane.Analyze the data and provide statistical information.Publication of final report.</v>
          </cell>
          <cell r="I32" t="str">
            <v xml:space="preserve">
Study the gathered data (Ground-Air-Ground information and loading spectra) to:improve the definition of the mission profile for Ag/SEAT airplanes in AC 23-13A which ultimately will reduce and mitigate the accidents and incidents of these airplanes.determine whether existing ADs need to be revised to address forest firefighting.</v>
          </cell>
          <cell r="J32">
            <v>44835</v>
          </cell>
          <cell r="K32" t="str">
            <v>​To update AC 23-13A.Possible updates to the following ADsThrush S2R-T45AD 2009-26-11 - Ayers Thrush S2R-T45 - Wing sparAD 2007-26-01 – Ayers Thrush S2R-T45 – Vertical &amp; Horizontal TailAir Tractor AT-802AAD 2014-16-17 - Air Tractor 802 - Wing sparAD 2005-13-12 - Air Tractor 802 - Front &amp; rear spar Horizontal TailAD 2009-11-05_Corrected - Air Tractor 802- Engine MountDromaderPZL-M18 (Import TCDS Number A47EU)AD 2000-18-12 - Polskie Zaklady Lotnicze Spolka zo.o - Dromader PZL-M18 - Wing attach lugs.</v>
          </cell>
          <cell r="L32">
            <v>45565</v>
          </cell>
          <cell r="M32" t="str">
            <v>Item</v>
          </cell>
          <cell r="N32" t="str">
            <v>avs/aviationsafetyresearch/Lists/FY19 Research Requirements</v>
          </cell>
        </row>
        <row r="33">
          <cell r="A33" t="str">
            <v>A11E.SIM.11</v>
          </cell>
          <cell r="B33" t="str">
            <v>SIM</v>
          </cell>
          <cell r="C33" t="str">
            <v>Effect of Turbulence on Aircraft Structural Loading</v>
          </cell>
          <cell r="D33" t="str">
            <v>ACE-110, Mark Mutchler (816) 329-4120</v>
          </cell>
          <cell r="E33" t="str">
            <v xml:space="preserve">
​Sohrob Mottaghi, 609-485-5297, ANG-E281</v>
          </cell>
          <cell r="F33" t="str">
            <v>TBD</v>
          </cell>
          <cell r="G33" t="str">
            <v>AIR</v>
          </cell>
          <cell r="H33" t="str">
            <v xml:space="preserve">
​
Develop a data-driven turbulence-risk identification methodology based on the standardized turbulence intensity measure of Eddy Dissipation Rate. This activity will include the following four stages:Identify and install flight load monitoring and turbulence measuring systems on test airplanes. Gather the in-flight data and process it to obtain statistical flight load parameters.Study the existing empirical and semi-analytical models that can be used in correlating the EDR values to flight loads and stresses.Use the data obtained in Stage 1 to compare the models of Stage 2 in order to measure the applicability of those models for different EDR scenarios.Make statistical comparison and correlations/cross-correlations between operational load parameter, e.g. ground stress, one-g stress and stress at different EDR values by utilizing the models. Then, use the updated models and perform a probabilistic/deterministic study to obtain the effect of EDRs on the structural integrity of the airplanes.
The deliverables and milestones are planned as follows:Phase 1: FY19Identify the requirement measurement and data collection devices (milestone).Identify operators who are willing to have their airplanes instrumented and explore the possibility of using the FAA's R&amp;D aircraft (milestone).Purchase the data collection devices (deliverable).Begin study on empirical and semi-analytical models that can be used in correlating the EDR values to flight load/stress (milestone).
 Phase 2: FY20-21Install the data collection devices on the aircraft identified in Phase 1 (milestone).Start collecting the flight load and wind speed data (milestone).Initiate processing the data as they are being collected (milestone).Phase 3: FY21-22Process data collected in Phase 2 (milestone).Obtain statistical flight load parameters, e.g. Exceedance curves, and examine the quality of the collected data (milestone).Use data to evaluate the effectiveness and reliability of different available models (milestone).Use the best model to make the correlation between EDR and flight load parameters (milestone).Use flight load parameters to obtain the effect of the EDRs on structural integrity (milestone).Final report (deliverable).
The output of this work will be a report detailing: 1) How specific EDR values can be applied to any aircraft type with known effects of turbulence by correlating the EDR value directly to the structural loading characteristics of an individual aircraft, and 2) The inflight effect of specific numerical values of EDR on a specific aircraft.</v>
          </cell>
          <cell r="I33" t="str">
            <v xml:space="preserve">
​Publication and create standards/guidance which will allow operators to know what effect turbulence will have on their specific aircraft, based upon reported EDR. It is envisioned that the provided guidance material (a methodology) could be used by the operators to include the effect of inflight turbulence to update their Fatigue Management Programs. 
Create standards/guidance which will allow mechanics/maintenance to know what to look for if an aircraft encounters turbulence, reported as EDR, beyond a safe limit as determined by this research.
Create standards/guidance which will allow manufacturers to know what effect turbulence, reported as EDR, will have on their specific aircraft designs.</v>
          </cell>
          <cell r="J33">
            <v>44835</v>
          </cell>
          <cell r="K33" t="str">
            <v xml:space="preserve">
​From the reports based on this research, AVS will be able to update existing ACs and other standards/guidance as they relate to exceedance criteria.</v>
          </cell>
          <cell r="L33">
            <v>45596</v>
          </cell>
          <cell r="M33" t="str">
            <v>Item</v>
          </cell>
          <cell r="N33" t="str">
            <v>avs/aviationsafetyresearch/Lists/FY19 Research Requirements</v>
          </cell>
        </row>
        <row r="34">
          <cell r="A34" t="str">
            <v>A11E.SIM.12</v>
          </cell>
          <cell r="B34" t="str">
            <v>SIM</v>
          </cell>
          <cell r="C34" t="str">
            <v>Probabilistic Damage Tolerance Based Fleet Risk Management for Small Airplanes</v>
          </cell>
          <cell r="D34" t="str">
            <v>ACE-110, Michael Reyer (816) 329-4131</v>
          </cell>
          <cell r="E34" t="str">
            <v xml:space="preserve">
​Sohrob Mottaghi, 609-485-5297, ANG-E281</v>
          </cell>
          <cell r="F34" t="str">
            <v>University of Texas at San Antonio</v>
          </cell>
          <cell r="G34" t="str">
            <v>AIR</v>
          </cell>
          <cell r="H34" t="str">
            <v>​Phase 1 (FY 18-19):Software improvements to:improve computer run time for large numbers of simulations improve characterizations of random variables
add fleet risk management tools.
 Milestones for Phase 1:Incorporate built-in K solutions for a defined set of NASGRO scenarios.Incorporate improved mission profile definitions.Improve definitions of random variables to allow 3-dimensional characterizations.
Incorporate fleet management risk analysis.
 Phase 2 (FY 18-20):
Develop database for characteristics of random variables used in fatigue and damage tolerance analysis. 
 Milestones for Phase 2:
Database for random variables including edge margin, fracture toughness, crack growth rate, equivalent initial flaw size and hole quality.
 Phase 3 (FY 18-21):Develop training materials for FAA engineers and designated engineering representatives (DERs) for using the SMART LD and SMART DT software.
Output product at the end of Phase 3 will be: (i) the completed SMART LD and SMART DT software, (ii) training materials, and (iii) Random variable database.</v>
          </cell>
          <cell r="I34" t="str">
            <v xml:space="preserve">
​Outputs described above will be used to help the FAA and the aviation industry to develop industry consensus standards for both probabilistic and deterministic risk evaluations for in-service fatigue cracking. Training will be made available to FAA engineers and DERs on use of the completed software package.</v>
          </cell>
          <cell r="J34">
            <v>44470</v>
          </cell>
          <cell r="K34" t="str">
            <v xml:space="preserve">
​Research from all phases will result in:Data, methods, and tools to provide more robust fatigue evaluations and risk analysis and risk management for in-service findings.Software available to all FAA engineers and DERs. Data to help rewrite part 23 requirements, develop industry consensus standards for both fatigue evaluation and risk analysis, and revise existing and develop new policy and guidance material.Earlier FAA recognition of age-related safety concerns and more efficient resolution of those concerns resulting in increased prevention and mitigation of age related accidents and incidents.Improved general aviation community understanding of risk due to fatigue issues.</v>
          </cell>
          <cell r="L34">
            <v>44470</v>
          </cell>
          <cell r="M34" t="str">
            <v>Item</v>
          </cell>
          <cell r="N34" t="str">
            <v>avs/aviationsafetyresearch/Lists/FY19 Research Requirements</v>
          </cell>
        </row>
        <row r="35">
          <cell r="A35" t="str">
            <v>A11E.SIM.13</v>
          </cell>
          <cell r="B35" t="str">
            <v>SIM</v>
          </cell>
          <cell r="C35" t="str">
            <v>Development of Control Surface and Stabilizer Freeplay Limits</v>
          </cell>
          <cell r="D35" t="str">
            <v>ANM-100, Wael Nour (425) 227-2143</v>
          </cell>
          <cell r="E35" t="str">
            <v xml:space="preserve">
​Sohrob Mottaghi, ANG-E281, 609-485-5297</v>
          </cell>
          <cell r="F35" t="str">
            <v>TBD</v>
          </cell>
          <cell r="G35" t="str">
            <v>AIR</v>
          </cell>
          <cell r="H35" t="str">
            <v xml:space="preserve">
This activity will be conducted in three phases:PHASE 1. FY 19-20. Establish a consortium with other stakeholders to establish a comprehensive research plan. This will include the selection of candidate configurations, designs, and aeroelastic models. Initiate gathering the existing non-linear aeroelastic models and initiate performing finite element analysis (FEA) and computational fluid dynamic (CFD) analysis.PHASE 2.  FY 21-22. Evaluate the existing models via comparison with the FEA and CFD analyses and improve the models if necessary. Based on analyses performed during the first phase, select few configurations for wind-tunnel or flight test.PHASE 3. FY 22-25. Conduct the wind-tunnel or flight test and gather the required data. Evaluate the analytical and numerical models by comparison to gathered test data. Use the up-dated non-linear models and perform stability and probabilistic analyses to estimate the limits.  </v>
          </cell>
          <cell r="I35" t="str">
            <v xml:space="preserve">
Utilize the data and the validated nonlinear methods developed in this work to revise guidance material with safe and achievable freeplay limits, to successfully avoid freeplay-induced vibration.Report from research work will be studied and data will be evaluated and compared to current available data.Information will be used to revise rules and guidance material that cover requirements for aeroelastic stability to eliminate freeplay-induced vibration.</v>
          </cell>
          <cell r="J35">
            <v>45931</v>
          </cell>
          <cell r="K35" t="str">
            <v>​Revise AC 25.629-1B "Aeroelastic Stability Substantiation of Transport Category Airplanes" and eliminate need for issue papers.Published a FAA guidance material, with newly developed freeplay limits for transport airplanes, and stop using limits published in Military handbooks, such as JSSG-2006, "The Department of Defense Joint Service Specification Guide - Aircraft Structures" (which has replaced MIL-A-8870C).</v>
          </cell>
          <cell r="L35">
            <v>46295</v>
          </cell>
          <cell r="M35" t="str">
            <v>Item</v>
          </cell>
          <cell r="N35" t="str">
            <v>avs/aviationsafetyresearch/Lists/FY19 Research Requirements</v>
          </cell>
        </row>
        <row r="36">
          <cell r="A36" t="str">
            <v>A11E.SIM.3</v>
          </cell>
          <cell r="B36" t="str">
            <v>SIM</v>
          </cell>
          <cell r="C36" t="str">
            <v>Emerging Technology – Active Flutter Suppression</v>
          </cell>
          <cell r="D36" t="str">
            <v>ANM-115, Wael Nour</v>
          </cell>
          <cell r="E36" t="str">
            <v xml:space="preserve">
​David Westlund, ANG E-281, (609) 485-4923</v>
          </cell>
          <cell r="F36" t="str">
            <v>David Westlund, ANG E-291, (609) 485-4923</v>
          </cell>
          <cell r="G36" t="str">
            <v>AIR</v>
          </cell>
          <cell r="H36" t="str">
            <v xml:space="preserve">
​PHASE 1.  Develop Active Flutter Suppression (AFS) Research Plan:  Determine the current state of AFS in the commercial airplane sector through surveys, interviews with airplane manufactures and operators, and discussions with technology developers.  Review flutter and aeroservoelastic activities involving AFS including Military application of the technology.  Using the results from the survey and analysis, identify R&amp;D tasks that need to be carried out to provide the necessary technical information to enable the FAA to evaluate and assess AFS technologies for compliance with certification and continued airworthiness requirements (FY15-16)  (Reference only)
PHASE 2.  Execute Near-Term Tasks of the AFS Plan to answer the following  fundamental questions (FY16-19):
What are the pertentant uncertainties and sensitivities?
Are current analysis methods:capable of predicting the behavior/effectiveness of AFS in flight?capable of predicting sensitivities correctly?
What analysis validation methods, are needed for an AFS design?
What appropriate margins of safety, Speed And Damping, should be used when using an AFS?
Potentially partnering with NASA and USAF in the X56A program, three tasks will be executed to address the aforementioned questions:
Task 1:  Collect all data for the current X56A program including models, and ground and flight test data.
Task 2:  Develop or use existing control laws to determine appropriate margins of safety
Task 3:  Perform uncertainty and sensitivity analyses
PHASE 3.  Summarize Results and Submit Data:   Provide data to allow for the review of pertinent regulations and guidance material, and prepare recommendations, it needed, for new, modified, or otherwise improved criteria. (FY19-20)</v>
          </cell>
          <cell r="I36" t="str">
            <v xml:space="preserve">
​Output from this research will be used to:
Identify Special Conditions per 14 CFR section 21.16 to support active certification programs where applicants are implementing active flutter suppression systems on their product.
Rulemaking if new regulations are needed following FAA processes.
Develop advisory circular following FAA process if guidance material is needed.  
This research is required to allow the Directorate to assess if further action is needed and to develop appropriate regulations, guidance material, and policy.  The Directorate plans to be intimately involved with this project.</v>
          </cell>
          <cell r="J36">
            <v>43739</v>
          </cell>
          <cell r="K36" t="str">
            <v xml:space="preserve">
​    Safety of new aircraft is increasing dependent on the efficient certification of Active Flutter Suppression (AFS) systems as manufacturers implement these systems. Develop regulations, policy and/or regulatory guidance material specific to allowing the safe application of AFS systems on new airplane designs. Data will be used to promote unified safety standards for Transport Airplane Directorate</v>
          </cell>
          <cell r="L36">
            <v>44470</v>
          </cell>
          <cell r="M36" t="str">
            <v>Item</v>
          </cell>
          <cell r="N36" t="str">
            <v>avs/aviationsafetyresearch/Lists/FY19 Research Requirements</v>
          </cell>
        </row>
        <row r="37">
          <cell r="A37" t="str">
            <v>A11E.SIM.4</v>
          </cell>
          <cell r="B37" t="str">
            <v>SIM</v>
          </cell>
          <cell r="C37" t="str">
            <v>MMPDS Support and Design Values for Emerging Materials</v>
          </cell>
          <cell r="D37" t="str">
            <v>ANM-115, Mark Freisthler (425) 227-1119</v>
          </cell>
          <cell r="E37" t="str">
            <v xml:space="preserve">
​John Bakuckas, ANG-E281, (609) 485-4784</v>
          </cell>
          <cell r="F37" t="str">
            <v>Battelle Memorial Labs</v>
          </cell>
          <cell r="G37" t="str">
            <v>AIR</v>
          </cell>
          <cell r="H37" t="str">
            <v xml:space="preserve">
​
Standardized acceptable design and certification compliance data and tools necessary to enable the FAA to operate in cost effective and efficient manner, while providing a level-playing field and uniform standards for all certification agents. This requirement leverages FAA resources through government – industry consortia in the development of the Metallic Materials Properties Development and Standardization (MMPDS), recognized worldwide as the premier source of metallic allowables.  As part of the FAA's charter to maintain international leadership role, fulfill commitments to manage and develop metallic material and joint design standards on which aerospace industry depends.
This ongoing requirement supports the introduction of new metallic materials and joining processes.  For these emerging materials, research is being conducted under the Damage Tolerance and Durability Issues for Emerging Technologies requirement to better define specification controls and key material properties needed for design.  Once identified and agreed to, the material properties will be maintained under this requirement, MMPDS.
This ongoing requirement will leverage resources with other stakeholders including DoD, NASA, and Industry to supports the core activities of developing and maintaining the MMPDS process and handbook.  The current project phases include the following (exit criteria for each phase provided below):  
PHASE 1:  Development of the MMPDS:  Provide for the planning, coordination, and implementation activity which is necessary to develop and maintain the core MMPDS Process and Handbook in establishing statistically-based allowables that comply with material strength requirements in §2X.613.
Spring and Fall Coordination Meetings, April 2018 and September 2018, respectively
Meeting Agenda and Minutes from Spring and Fall Meetings, due 60 days after meeting
PHASE 2:  Annual update of  MMPDS Handbook and Derivative Products, September 2019 </v>
          </cell>
          <cell r="I37" t="str">
            <v xml:space="preserve">
Implementation through the distribution of current revision of the MMPDS handbook to all FAA directorates and certification offices. 
Directorates will continue to participate in MMPDS Government Steering Group (GSG) to ensure the continued acceptance of MMPDS processes and publication in showing compliance to the regulations.
Following established MMPDS internal procedures for revising handbook when required to incorporate emerging metallic technologies by adding appropriate internal MMPDS procedures for data submission and publishing acceptable material properties.
Promote the continued updating to MMPDS to incorporate acceptable material properties for latest metallic materials.</v>
          </cell>
          <cell r="J37">
            <v>43009</v>
          </cell>
          <cell r="K37" t="str">
            <v xml:space="preserve">
Standardized acceptable design and certification compliance data and tools necessary to enable the FAA to operate in cost effective and efficient manner, while providing a level-playing field and uniform standards for all certification agents. This requirement leverages FAA resources through government – industry consortia in the development of the Metallic Materials Properties Development and Standardization (MMPDS), recognized worldwide as the premier source of metallic allowables.  As part of the FAA's charter to maintain international leadership role, fulfill commitments to manage and develop metallic material and joint design standards on which aerospace industry depends.
This requirement supports the introduction of new metallic materials and joining processes.   For these emerging materials, research is being conducted under the Damage Tolerance and Durability Issues for Emerging Technologies requirement to better define specification controls and key material properties needed for design.  Once identified and agreed to, the material properties will be maintained under this requirement, MMPDS.</v>
          </cell>
          <cell r="L37">
            <v>43739</v>
          </cell>
          <cell r="M37" t="str">
            <v>Item</v>
          </cell>
          <cell r="N37" t="str">
            <v>avs/aviationsafetyresearch/Lists/FY19 Research Requirements</v>
          </cell>
        </row>
        <row r="38">
          <cell r="A38" t="str">
            <v>A11E.SIM.5</v>
          </cell>
          <cell r="B38" t="str">
            <v>SIM</v>
          </cell>
          <cell r="C38" t="str">
            <v>Damage Tolerance and Durability Issues for Emerging Technologies</v>
          </cell>
          <cell r="D38" t="str">
            <v>ANM-100, Ian Won (425) 227-2145</v>
          </cell>
          <cell r="E38" t="str">
            <v xml:space="preserve">
​John Bakuckas, ANG-E281 (609) 485-4784</v>
          </cell>
          <cell r="F38" t="str">
            <v>Multiple:  FAA-TC (John Bakuckas and Kevin Stonaker), Boeing, Bombardier, Alcoa, Constellium, TBD</v>
          </cell>
          <cell r="G38" t="str">
            <v>AIR</v>
          </cell>
          <cell r="H38" t="str">
            <v xml:space="preserve">
This requirement addresses certification and continued airworthiness issues arising from the introduction of emerging materials and construction methods (additive material manufacturing, friction stir welding, advanced metallic alloys and hybrids, fiber-metal laminates, bonded structure) used for aircraft structures in new fatigue critical applications.  The FAA needs to maintain a proactive role and stay involved with industry as they introduce advances in materials and new fabrication and construction methods.  Data is needed to allow the FAA to assess the continued relevance of existing regulations, impose additional safety standards (via Special Conditions/rulemaking), and provide additional regulatory guidance as needed to maintain the current level of safety afforded by the existing airworthiness standards. This requirement cuts across wide areas of metallics, composite/metallic hybrids materials, inspection/monitoring methods, and therefore will be coordinated with the SIC and M&amp;I TCRGs.  This requirement leverages FAA resources with other government agencies (e.g. NASA and USAF) and industry through cooperative research and development agreements.  Due to the rapid development of emerging metallic structural technologies, research has been extended increasing the duration of this requirement.
There are several task areas and phases to this multi-year requirement.  The FAA's FASTER Facility is a primary mechanism to leverage resources with other stakeholders including NASA, DoD and Boeing.
Task 1: Bonded Repair Technology (ongoing research):  Past research focused on fuselage structure applications.  These are relatively thin and are subjected primarily to in-plane loads.  In partnership with Boeing, additional efforts are needed for bonded repairs of thicker structures such beam components (e.g. wing and stabilizer) which are subjected to much more complex loads.  These requirements will leverage resources with Boeing to support this research and help establish additional structural test capability for the FAA.  The current project phases include the following activities: Phase 1:  Update Cost-Share Cooperative Research and Development Agreement (CRDA) with Boeing – identify roles and responsibilities, FY14Phase 2:  Beam Box Test  Fixture preliminary Design concepts and requirements, FY14-15Phase 3:  Beam Box Test Fixture Design and fabrication, FY16-17Phase 4:  Development of Test Plan, FY16-17Phase 5:  Conduct Test and Analysis, FY17-20Submit annual report summarizing results, Sept. 2019Phase 6:  Final Draft Report, FY20
Product:  Reports submitted to sponsor after each task that summarizes results from test and analysis; used to determine the adequacy of existing regulations in preserving safe airframe designs incorporating bonded repair technology.
Task 2:  Advanced Metallic Fuselage Structure (ongoing research):    In partnership with industry, conduct a full-scale tests using the "FASTER Lab" on advanced metallic fuselage structure to access durability and damage tolerance of emerging technologies including unitized welded structure, new metallic alloys (Aluminum Lithium), and hybrid construction.  Verify new analytical tools and generate data to support certification, and continued airworthiness of these emerging materials, structures and fabrication methods.  Explore applicable inspection methods including integrated Structural Health Monitoring (SHM). Data is needed for these emerging technologies to address the following:  1. Multiple load path (concern with reduced damage tolerance); 2.  Crack arresting features (concern with reduced fatigue performance); 3.  Identifying damage containment features; 4.  Effect of thermal stresses of hybrid (composite-metallic joints and interfaces;  5.  Identify Widespread Fatigue Damage issues; and 6. Identify applicable Nondestructive Inspection Techniques and Structural Health Monitoring.  This research will leverage resources with SIC and M&amp;I TCRG and other government and industry stakeholders (including Boeing and ALCOA) in a planned five year level of effort.  The following activities are planned (Note:  the duration of phases has been extended due to administrative delays establishing contractual aspects of the cooperative research and development agreement (CRDA): Phase 1:  Develop Cost-Share CRDA with ALCOA and Boeing – identify roles and responsibilities, F15Phase 2:  Identify  Application, FY15Phase 3:  Development of Test Plan, FY15Phase 4:  Panel Design and Fabrication, F15-16Phase 5:  FASTER Fixture Modification (if needed), FY16Phase 6:  Conduct Test and Analysis, FY17-21Submit annual report summarizing results, Sept. 2019Phase 7:  Report Results Quarterly.  Final Draft Report, FY21
Product:  Reports submitted to sponsor summarizing results from test and analysis; used to determine the adequacy of existing regulations in preserving safe airframe designs incorporating emerging metallic technologies, construction and hybrids.
Task 3:  Assessment of Aluminum Lithium for Primary Structure (ongoing research):  Preliminary results from Phase 1 testing indicate that aluminum-lithium (Al-LI) has unique fatigue/crack growth characteristics as compared to typical aluminum alloys used in airplanes today.  Such differences warrant further investigation into the crack growth behavior to validate the applicability of existing damage tolerance requirements.
Additionally, preliminary Phase 1 results revealed that Al-Li materials may require more data to adequately describe material characteristics than typically published in MMPDS for stock aluminum material.  The following activities are planned:Phase 1: Material Characterization.  Document test results and coordinate with MMPDS, FY12-15. (Reference only)Phase 2: Development of Fatigue and Damage Tolerance Test Program of representative elements and full-scale components based on Phase 1 results, FY16 (Reference only)Phase 3:  Conduct Test and Analysis, FY17-19Phase 4:  Submit Final Draft Report, FY19
Product:  Reports  submitted to sponsor summarizing results from test and analysis; used to determine the adequacy of existing regulations in preserving safe airframe designs incorporating aluminum-lithium
Task 4: Develop Property Standards for Emerging Process Intensive Materials (ongoing research):  In coordination with industry groups, such as MMPDS, CMH-17, SAE etc. , develop processes and procedures which would allow the for the publication of design information relevant to "highly process dependent" metallic materials, e.g. Additive Manufacturing, Friction Stir Welding, fiber/metallic laminates.  The following activities are planned:Phase 1:  Develop Guidelines for Inclusion for Emerging Materials, FY14-16:  Working through the Emerging Technologies Working Group (ETWG) of the MMPDS, preliminary procedures and guidelines for establishing design values for highly process dependent materials was drafted and documented in MMPDS Agenda Item 11-40. Phase 2: Refine and simplify statistical tools identify in phase 1, FY 17-19:  Based on the results of Phase 1, develop statistical tools and guidance to allow individual manufacturers to utilize industry published material allowabes, i.e. values published in industry handbooks such as MMPDS, for designing and support certification of structural elements.  The goal of this phase is to simplify tools to allow data users to validate that the material property distribution being achieved by their internal manufacturing methods is conservatively covered by the distribution of the data used to derive industry published values, (i.e.. High average and lower scatter than observed in the industry data).    Phase 3:  Implement tools developed in phase 2, FY19-21:  Develop FAA guidance for both the submission of industry data to industry handbook and define acceptable practices and limitations for individual manufactures to utilize industry published values.
Product:  Product/Output:  FAA advisory material or policy memos regarding data used in title CFR parts 23/25/27/29.603, 605 &amp; 613</v>
          </cell>
          <cell r="I38" t="str">
            <v xml:space="preserve">
Support existing certification projects through development of issue papers.
Develop any necessary regulatory guidance material (e.g., policy, advisory circulars) when applicants propose the use of new technologies.  Where existing regulations are determined not to be adequate initiate rulemaking following FAA procedures.
There are multiple activities and implementation achievement dates:Task 1,  Bonded Repair Technology, October 1, 2023:   Data obtained will be used to develop regulatory guidance, associated policy and support certification compliance (explore good bond and weak bond)Task 2 Advanced Metallic Fuselage Structure, October 1, 2021:  Data obtained will be used to develop Advisory Circular and associated policy.Task 3 Assessment of Aluminum Lithium for Primary Structure, October 1, 2019:   Data being used to support the certification current and future certification projects.  Data will also be used to develop policy as needed to standardize certification of airplanes utilizing Al-Li materials.Task 4 Develop Property Standards for Emerging Process Intensive Materials, October 1, 2021: Data will be used to develop Advisory Circular and associated policy.
Sample of past success:
Results from this requirement have led to the implementation of a bonded repair solution (AMOC) to cracking on the horizontal stabilizer of the MD80 &amp; MD90.  Other applications being considered include repair to cracking of the cockpit window surround structure for the B737 NG, and used by the US Air Force in a life extension program for the C-17</v>
          </cell>
          <cell r="J38">
            <v>42644</v>
          </cell>
          <cell r="K38" t="str">
            <v xml:space="preserve">
This requirement would provide the directorates data on new technologies in order to develop policy and regulatory guidance materials that will support their application on new products and potential use on legacy aircraft.  The requirement will also ensure the safe and efficient implementation of new technologies in aircraft products by providing data on the basic characteristics of these new technologies.  The sponsor plans to use the outputs from this research for the development of rulemaking, policy, regulatory guidance, and industry standards. This requirements allows the FAA to:Partner with manufacturers to ensure the fatigue, durability, damage tolerance and residual strength performance of new material systems is well understood prior to introduction into service through fracture mechanics test and analysis. Obtain material/material system data, analytical tool validation data, etc. necessary to assess if new regulatory material is required, andSupport certification of new products and maintenance of legacy aircraft where new technologies are being implemented.
This research is broken down into 4 tasks:Task 1 Bonded Repair Technology:   Data obtained will be used to develop regulatory guidance, associated policy and support certification compliance (explore good bond and weak bond)Task 2 Advanced Metallic Fuselage Structure:  Data obtained will be used to develop regulatory guidance and associated policy.Task 3 Assessment of Aluminum Lithium for Primary Structure:   Data being used to support the certification current and future certification projects.  (next gene new allows and tailor made, functional materials).  Data will also be used to develop policy as needed to standardize certification of airplanes utilizing Al-Li materials.Task 4 Develop Property Standards for Emerging Process Intensive Materials: Data will be used to develop regulatory guidance and associated policy.</v>
          </cell>
          <cell r="L38">
            <v>45200</v>
          </cell>
          <cell r="M38" t="str">
            <v>Item</v>
          </cell>
          <cell r="N38" t="str">
            <v>avs/aviationsafetyresearch/Lists/FY19 Research Requirements</v>
          </cell>
        </row>
        <row r="39">
          <cell r="A39" t="str">
            <v>A11E.SIM.7</v>
          </cell>
          <cell r="B39" t="str">
            <v>SIM</v>
          </cell>
          <cell r="C39" t="str">
            <v>Thermal Residual Stresses in Metal-Composite Hybrid Structure</v>
          </cell>
          <cell r="D39" t="str">
            <v>ANM-115, Mark Freisthler (425) 227-2145</v>
          </cell>
          <cell r="E39" t="str">
            <v xml:space="preserve">
​John Bakuckas, ANG-E281 (609) 485-4784</v>
          </cell>
          <cell r="F39" t="str">
            <v>Yes</v>
          </cell>
          <cell r="G39" t="str">
            <v>AIR</v>
          </cell>
          <cell r="H39" t="str">
            <v xml:space="preserve">
Data is needed to validate methods to account for thermally induced loads at metallic-composite interfaces in hybrid structure during full-scale test and analysis required for widespread fatigue damage substantiation.  This research will configure large scale test article of hybrid structure subject to thermal-mechanical cyclical loading to explore the following phenomena:Effects of thermal residual stresses on hybrid composite-metallic joint structure at low and high temperaturesEffects of thermal stresses on a large-scale fatigue test article.
Data is needed to support AVS composite plan.  The SIC-TCRG is investigating this issue at the coupon/subcomponent level;  This requirement expands the investigation to representative full-scale structure.
This requirement will leverage resources with other stakeholders including DoD, NASA, and Industry.  The following phases will be undertaken (exit criteria for each phase provided below):Phase 1:  FY16-18:  Conduct Industry–Government Workshop:  Survey current practices and acceptable compliance approaches, (Reference only – Note, this preliminary work is being conducted without R&amp;D funds)Phase 2:  FY19-21:  Develop tools and data to accurately account for thermally induced stresses in hybrid structure.Annual interim report, Sept 2019.Phase 3: FY21-22, Verification of tools and data develop in Phase 2</v>
          </cell>
          <cell r="I39" t="str">
            <v xml:space="preserve">
AVS Composite Plan, Task 1.6.07; Certification implementation:  e.g.  FAA Issue Paper AG-10, Composite-Metal Hybrid Structure Full Scale Verification Test (FAA Project No. TC4960WI-T); FAA IP A-10, Composite Metal Hybrid Structure – Validation of Structure (FAA Project No. TC4948NY-T). Will be combined with data from Hybrid Structures being sponsored by the SIC-TCRG to developed necessary updates of the existing regulations (14 CFR 25.571) and development of associated guidance material.
In a combined effort with the SIC-TCRG, data will be used to:Assess and revise as needed safety regulations, policy and guidance needed for the implementation of Composite-Metal Hybrid Structure Gain an understanding of thermally cycled hybrid structuresDevelop training material</v>
          </cell>
          <cell r="J39">
            <v>44835</v>
          </cell>
          <cell r="K39" t="str">
            <v xml:space="preserve">
​Increased level of safety by providing guidance material on the certification of hybrid metal-composite structure. Data will be provided to ensure valid, representative analysis is performed by applicants.  Emphasis of this research will be on investigation of the effects of thermal stresses.  This work will be conducted in conjunction with the SIC-TCRG in support of the AVS composite plan.  The sponsor outcome will be policy or regulatory guidance on the certification of hybrid structure</v>
          </cell>
          <cell r="L39">
            <v>45200</v>
          </cell>
          <cell r="M39" t="str">
            <v>Item</v>
          </cell>
          <cell r="N39" t="str">
            <v>avs/aviationsafetyresearch/Lists/FY19 Research Requirements</v>
          </cell>
        </row>
        <row r="40">
          <cell r="A40" t="str">
            <v>A11E.SIM.8</v>
          </cell>
          <cell r="B40" t="str">
            <v>SIM</v>
          </cell>
          <cell r="C40" t="str">
            <v>Metal Additive Manufacturing for Aircraft, Engine, and Propeller Applications</v>
          </cell>
          <cell r="D40" t="str">
            <v>AIR-100;  Michael Gorelik</v>
          </cell>
          <cell r="E40" t="str">
            <v xml:space="preserve">
​Kevin Stonaker, (609) 485-5379, ANG-E281</v>
          </cell>
          <cell r="F40" t="str">
            <v>Kevin Stonaker (ANG-E281), John Bakuckas (ANG-E281), and Dave Galella (ANG-E282)</v>
          </cell>
          <cell r="G40" t="str">
            <v>AIR</v>
          </cell>
          <cell r="H40" t="str">
            <v xml:space="preserve">
Metal AM is seen as a paradigm shift in the way metal aerospace parts are designed and made.  Industry, academia and other government agencies are committing considerable resources to advance the technology and the first AM parts are beginning to reach the FAA for certification purposes.  AM is fundamentally different from other metal manufacturing processes and the current regulations were not written to address the high level of variability and process sensitivity inherent to AM. 
The AMNT was chartered to evaluate the need for new policy and guidance on the certification of AM parts; however more publicly available data is needed.  This requirement will collect and generate data by testing and inspecting parts made to publicly available specifications in order to:
A - Understand and identify:
Identify those AM technologies most likely to be applied by industry to fabricate parts going on certified product.Variability associated with feedstock material, part design features, processing parameters, and post-build treatments;Ability to generate special factors and/or design values to account for variability listed above;Efficacy of Nondestructive Inspection Techniques (in-situ, final part and in-service);Root cause and frequency of anomaly generation (e.g. porosity, inclusions, lack of fusion);Size distribution of the above anomalies, and their effect on material properties, including fatigue and damage toleranceEffect of location-specific properties and material anisotropyEffect of build direction and use of support structures; andFeedstock material re-use. 
B -   Allow the FAA to assess the continued relevance of existing regulations, impose additional safety standards (via Special Conditions/rulemaking), and provide additional regulatory guidance as needed to maintain the current level of safety afforded by the existing airworthiness standards.
AM cuts across wide areas of metallic materials and processes and inspection/monitoring methods with the expected use across the multiple product types. Therefore, this requirement is being submitted by the AMNT and will be coordinated with the SIM, PS, and M&amp;I TCRGs.  It also leverages FAA resources with other government agencies and industry including cooperative research and development agreements.
AM Research Activities: In partnership with industry, academia and other government agencies, conduct guided research on metal AM to assess the applicability of existing regulations and develop the framework needed to safely certify AM parts.  This planned multi-year research effort includes coordination with existing government and industry consortia, and leveraging of these additional resources, expertise and R&amp;D findings to support FAA research needs for potential regulations, guidance, and training material.  The following tasks are planned:
Task 1: FY15-FY19, Partner with AM Consortia (ongoing research):
This task will partner with industry and other government agencies through new and existing AM consortiums.  The FAA will leverage resources and become a contributing partner in AM consortiums allowing the FAA to assess several key issues including use of  process maps, effect of material reuse, evaluation of introducing special factors (similar to castings), the effectiveness of several NDI in detecting flaws in parts being produced, design for AM, fatigue and damage tolerance evaluation of AM parts, powder spreading, surface properties and finishing, and process modeling for process/material property relationships.  The data generated will be used in developing policy and regulatory guidance. The targeted consortia are as follows:
Kansas Aviation Research &amp; Technology (KART) Consortium: Static, Fatigue, and Damage Tolerance Qualifications of AMCarnegie Mellon University (CMU) Consortium on AM 
Task 1 Deliverable:  A report summarizing key technical findings and observations from the first year of research including recommendations for the longer-term FAA research in AM, and a partial input for the FAA AM Roadmap. Due July 2017.  Consortia are currently funded with FY15 money.  Following years (beyond 2016) membership feasibility will be evaluated based on benefits of the first year membership. 
The following tasks may be performed in partnership with consortia identified here.
Task 2: FY16-FY19, Static Special Factors 
This task will evaluate the potential for developing methodologies to produce a set of conservative static strength special factors and static design values for AM parts.  The special factors being considered may be similar to casting factors as outlined in existing regulations (e.g. 14 CFR part 25.621) and correspond with inspection, test techniques, and sampling rates.  These special factors may be applied to design values for both generic and point design applications similar to those published in CMH-17 for composites.  The initial focus will be on titanium alloy (Ti-6Al-4V) for both wire-fed and powder bed AM technology.  Test articles will be made to publicly available specifications, inside a defined process map (Task 1), which are currently under development.  The following phases are planned:Phase 1: Draft empirical testing approach for a specific material/AM technology combination around a publicly available specification, FY16Phase 2: Build specimens, perform NDI, and conduct tests on Ti-6Al-4V powder bed material/technology systems, FY17-18Phase 3: Use data from Phase 2 to develop draft methodology for creating special factors, FY18Phase 4: Characterize Ti-6Al-4V direct energy deposition and additional material/technology system(s) using empirical approach drafted in Phase 3, FY18-19Phase 5: Use data from Phase 4 to refine the special factors methodology, FY19Phase 6: Define statistical methods for generating static strength generic and point design values, FY18-19Phase 7: Assess the use of special factors in conjunction with design values, FY19
Task 2 Deliverable:  An FAA report summarizing the experimental procedure and methodology defined for developing special factors and design values for static strength properties of AM parts.
Task 3: FY17-FY19, Powder Reuse for Static Strength Applications 
This task will evaluate the effects of material reuse for AM powder bed systems and define the requirements that should be placed on the powder, process and part to allow powder reuse for static strength applications.  Data from the powder bed portions of Task 1 and 2 will be used as a baseline for this Task.  The following phases are planned:Phase 1: Draft test plan and identify material reuse procedure, FY17Phase 2: Collect unused powder from builds conducted in Task 2. Perform chemical and spreadability analysis of powder after each use, FY17-19Phase 3: Build specimens with reused powder, perform NDI, and conduct tests, FY17-19Phase 4: Compare the data to specimens tested in Task 2, FY18-19Phase 5: Collect unused powder from build in Phase 3 and repeat Phase 2 thru 5 as necessary, FY18-19
Task 3 Deliverable:  An FAA report summarizing the experimental procedure and requirements defined for powder reuse for building AM parts designed to static strength regulations.
Task 4: FY19-FY21, Sensitivity Study for Threshold Behavior of Anomalies and Assessment of NDI Methodologies
This task will identify the types and characteristic of defects/anomalies generated by AM (including frequency and size distributions), validate current and emerging NDI capabilities to detect them and determine their effect on static, fatigue and fracture properties.  The process maps (Task 1 &amp; 2) of AM powder bed systems using titanium (Ti-6Al-4V) and Inconel 718 will be evaluated to identify the process parameters that consistently produce anomalies, specifically gas porosity and lack of fusion. Traditional and emerging NDI, such as computed tomography (CT) and laser ultrasonic, will be used to validate the methodologies for detection of the created anomalies.  Once identified, a sensitivity study will be conducted to identify the thresholds on the key attributes (frequency of occurrence, size distribution, etc.) of defect populations for each major defect class.  The specimens built throughout this task will then be tested to quantify the debit on material properties associated with a specific population (and distribution) of defects. The following phases are planned:Phase 1: Build specimens using process maps to identify process parameters that consistently produce anomalies, FY19-20Phase 2: Use specimens fabricated in Phase 1 to conduct validation assessments of current and emerging NDI, FY19-20Phase 3: Use the data generated in Phase 2 to develop probability of detection (POD) estimates for the most promising NDI methods and the key classes of material defects, FY20-21Phase 4: Generate batches of specimens with artificial anomalies of various severity as mapped in Phase 1 and identified in Phase 3 to establish the thresholds of defect populations, FY20-21Phase 5: Conduct mechanical testing of specimens built in Phase 4 to quantify the debit on mechanical properties (static, fracture and fatigue) associated with a specific population of defects at various levels of severity, FY20-21
Task 4 Deliverable:  A series of FAA reports summarizing the experimental procedure and significant findings including: identification of a process map for each material system, anomaly distribution and material property debits, and validated NDI method for detection with POD data and correlated to fatigue test results
Anticipated FY19 Milestones: Phase 1 &amp; 2 annual report summarizing results, Sept. 2019
Task 5: FY17-FY22, Evaluation of Predictive Modelling
This task will evaluate the feasibility of using predictive models to understand the results, and to enable development of the quantitative acceptance criteria based on data generated in the previous tasks. The modeling approach may be based on probabilistic damage tolerance frameworks (such as the one codified in the FAA-funded DARWIN software code), probabilistic fatigue prediction framework similar to the ones currently used for design and certification of Powder Metallurgy (PM) safety-critical parts, or other similar methods.
The following phases are planned:Phase 1: Evaluation of probabilistic damage tolerance framework where frequency and size distribution of defects are used as the key input variables, with other inputs including directional and location-specific material properties, NDI POD curves etc. FY17-FY19Phase 2: Correlation of the outcome of Phase 1 with experimental data obtained in Task 4. FY20-FY21Phase 3: Evaluation of zoning approach for AM parts, based in part on the outcome of Phase 1. FY18-FY19Phase 4: Evaluation of F&amp;DT models suitable for assessment of AM safety-critical parts. FY19-FY22
Task 5 Deliverable:  An FAA report summarizing the modeling methods, their correlation with experimental data, feasibility assessment of the potential F&amp;DT methodology for AM parts, and other significant findings.
AM Research Output:  All data generated will be used in the developing policy and regulatory guidance including a new 20-series Advisory Circular - Guidelines to the Certification of Metal Additive Manufactured Applications, targeted for 2023.</v>
          </cell>
          <cell r="I40" t="str">
            <v xml:space="preserve">
​The outcomes of the proposed multi-phase research plan will be used to support development of FAA advisory material or policy memos as required to ensure compliance with 14 CFR parts 23/25/27/29.603, 605 &amp; 613 and 25.571 for aircraft, parts 33.15 and 33.70 for engine applications, part 35.37 for propellers, parts 21.301/303 for production, and parts 145.109 for maintenance and repairs.  This includes a new 20-series Advisory Circular - Guidelines to the Certification of Metal Additive Manufactured Applications, targeted for 2023.</v>
          </cell>
          <cell r="J40">
            <v>43009</v>
          </cell>
          <cell r="K40" t="str">
            <v xml:space="preserve">
​Ensure Additive Manufacturing (AM) technology is safely integrated into aircraft applications.  This requirement would provide the directorates data on new metal AM technologies in order to develop policy and regulatory guidance materials that will support their application on new products and potential use on legacy aircraft, as well as by aftermarket and MROs.  Develop guidance on the certification of AM parts of various levels of criticality. Proactively identify potential hazardous conditions and generate data to allow AM technology to be safely integrated into airplane applications.</v>
          </cell>
          <cell r="L40">
            <v>45200</v>
          </cell>
          <cell r="M40" t="str">
            <v>Item</v>
          </cell>
          <cell r="N40" t="str">
            <v>avs/aviationsafetyresearch/Lists/FY19 Research Requirements</v>
          </cell>
        </row>
        <row r="41">
          <cell r="A41" t="str">
            <v>A11E.SIM.9</v>
          </cell>
          <cell r="B41" t="str">
            <v>SIM</v>
          </cell>
          <cell r="C41" t="str">
            <v>NASGRO Enhancement, Standardization and Material Properties Database Generation for Damage Tolerance Analysis</v>
          </cell>
          <cell r="D41" t="str">
            <v>ANM-100, Ian Won</v>
          </cell>
          <cell r="E41" t="str">
            <v xml:space="preserve">
​Kevin Stonaker, (609) 485-5379, ANG-E281</v>
          </cell>
          <cell r="F41" t="str">
            <v>SwRI, NASA, TBD</v>
          </cell>
          <cell r="G41" t="str">
            <v>AIR</v>
          </cell>
          <cell r="H41" t="str">
            <v xml:space="preserve">
​
Standardized acceptable design and certification compliance data and tools necessary to enable the FAA to operate in cost effective and efficient manner, while providing a level-playing field and uniform standards for all certification agents. This requirement leverages FAA resources through government – industry consortia in the development of the NASGRO, recognized worldwide as the premier source for analysis and data used in damage tolerance assessments.  As part of the FAA's charter to maintain international leadership role, fulfill commitments to manage and develop damage tolerance standards on which aerospace industry depends. 
As part of the NASGRO standardization process, continued FAA participation is required in order to reach government/industry consensus on data and analysis changes.  NASGRO is distributed to all FAA ACO and DT DERs and is a well-recognized source for DTA.
This requirement will leverage resources with other stakeholders including DoD, NASA, and Industry to supports the core activities of developing, maintaining and distributing NASGRO :
Continue to provide technical support and software copies of NASGRO to FAA employees and FAA Designated Engineering Representatives (DER) for use on damage tolerance analysesContinue to evaluate and characterize as needed materials for inclusion in the NASGRO fatigue and fracture parameter databaseContinue to evaluate, develop, and implement into NASGRO as needed and as is feasible new technology such as new crack cases, improved failure criteria, and improved fatigue crack growth threshold modeling
Metrics Include:Annual NASGRO Consortium Meeting, May 2019Updates of  NASGRO software and databases, September 2019</v>
          </cell>
          <cell r="I41" t="str">
            <v>Continue to participate in NASGRO Consortium which is widely used by industry as a basis for demonstrating compliance with 25.571.Promote standardization of crack growth analysis through the use of NASGRO and the NASGRO material properties database. Technology transfer through the distribution of NASGRO software and database for the Directorates, ACOs and damage tolerant certified DER's</v>
          </cell>
          <cell r="J41">
            <v>43739</v>
          </cell>
          <cell r="K41" t="str">
            <v xml:space="preserve">
​Safety of new aircraft certifications, structural modifications and repairs by promoting a uniform level of safety in developing and maintaining safety standards through a widely recognized government/industry organization and standardizing the methods and data used in damage tolerance assessments used in the aerospace industry. The platform for this standardization activity will be enhancements to NASGRO software and database.</v>
          </cell>
          <cell r="L41">
            <v>44104</v>
          </cell>
          <cell r="M41" t="str">
            <v>Item</v>
          </cell>
          <cell r="N41" t="str">
            <v>avs/aviationsafetyresearch/Lists/FY19 Research Requirements</v>
          </cell>
        </row>
        <row r="42">
          <cell r="A42" t="str">
            <v>A11F.PS.1</v>
          </cell>
          <cell r="B42" t="str">
            <v>PS</v>
          </cell>
          <cell r="C42" t="str">
            <v>Advanced Analysis Methods for Impact of Composite Aircraft Materials in Rotor Burst and Blade Release</v>
          </cell>
          <cell r="D42" t="str">
            <v>Jay Turnberg, ANE-111</v>
          </cell>
          <cell r="E42" t="str">
            <v xml:space="preserve">
William Emmerling; (609) 485-4009; ANG-E281</v>
          </cell>
          <cell r="G42" t="str">
            <v>AIR</v>
          </cell>
          <cell r="H42" t="str">
            <v xml:space="preserve">
​
Phase 1 "Advanced Analysis and Risk Assessment Methods for Rotor Burst and Blade Release"
Completed 2014
• LSDYNA Metal Failure Analysis: Under this work, analyses were developed for metal material impact modeling in the form of LSDYNA material models that utilize a tabular material property model that is rooted in actual test data for multiple types of tests that are mapped to engineering coordinates. Two version of the model have been developed and are available.
 • LSDYNA Composite Failure Analysis: Preliminary work was started to develop a homogeneous composite failure model that would be able to handle the significant differences in directional properties found in composite materials. Initial work established the tabular format and looked at the elastic and plastic reactions of composite to set the foundation for follow on damage and failure work.
 • Rotorburst Vulnerability Analysis is performed with the Uncontained Engine Debris Damage Assessment Model (UEDDAM). Work in phase 1 was mostly to improve training and make minor improvements to the code. The recent publication of recommendation and final report from the 2009 A380 Uncontained engine failure has created a need for AVS to respond to the Australian Transportation Safety Board. In 2014 work was initiated to obtain detailed damage data from that accident and other accidents since the debris model in UEDDAM was last revised in the late 1990's. This work is revisiting engine fragmentation debris model, and it's impact on aircraft survivability.
 • Open rotor engine designs: Equivalent safety to ducted fan, fan blade failure requires that an open rotor blade loss does not pose a risk to aircraft safety. In 2013 and 2014, the program designed and tested a shield that was designed to mitigate a large composite blade impacting the fuselage. The shield was fabricated and successfully tested showing that light weight shielding was possible. 
Phase 2 Advanced Analysis Methods for Impact of Composite Aircraft Materials in Rotor Burst and Blade Release" (2015-2016) (Complete)
 • LSDYNA Metal Failure Analysis: In the 2012 time frame, it appeared that metals work was well developed and the focus for 2015 shifted to composite as the primary structure of future interest. Significant progress has been made, but some additional work remains to be completed. The metal forming operations introduce directional hardening into metals that are currently not accounted for in the models developed. In this final effort an anisotropic aspect to metals will be added to the material model. The tabulated models have areas where there is limited test data. Experience with the models now indicates new tests need to be developed to add fidelity to those regions of the failure surface. Inconel testing will be completed and LSDYNA MAT224 will be completed for anisotropic metal to account for cold working and directional manufacture for metals. This new material model is MAT_Tabulated_ Johnson_Cook_ Ortho_ Plasticity, MAT-264.
 • LSDYNA Composite Failure Analysis: In phase 2 the damage and failure portions of the homogeneous material model will be developed in a tabulated fashion. This is a development effort and both material model development is needed along with testing development. Detailed composite modeling at the fiber and resin level is very costly and can only model a small piece of material. This type of model can be used for simulated testing to generate input for the tabulated model. High strain rate testing of composites also pose significant challenges which will be studied. A homogeneous composite failure model for composites will be completed.This new material model is MAT_Composite_Tabulated_ Plasticity_Damage, MAT-213.
 • Rotorburst Vulnerability Analysis: The debris model for engine fragmentation will be reworked based upon the additional data from NTSB and ATSB. An additional step to the vulnerability analysis will be evaluated to give more realistic credit to shielding properties, and the development of a revised set of documents to support multiple fragment mitigation.
 • Open Rotor Engine Designs: open rotor engines continue to be of interest for their efficiency benefit. Work will continue with industry, NASA and NAWC to improve shielding modeling design practices, weight assessment and installation. This work is needed to support FAA policy on the engine and engine installation.
 Phase 3 Advanced Analysis Methods for Impact of Composite Aircraft Materials in Rotor Burst and Blade Release" (2017-2018)
 • LSDYNA Metal Failure Analysis: Development of new material models will be complete by Phase3. This effort will be focused on how best to use the models for certification by analysis and performing trade studies on the limitations of model predictability. An update to the certification by analysis for metals guidance will be completed and delivered to the Aerospace Users Group.
 • LS DYNA Composite Failure Analysis: The homogeneous model is expected to be developed and under verification. The complexity of the analysis may well require some modifications but at a minimum work will continue to evaluate more complex composite construction. Both testing and analysis are expected to be required for composites in this phase. Improved second generation analytical methods will be investigated. The standard composite tests will be completed along with new testing for composite impact and failure. A verification study for uniaxial composite impact will also be completed.
 • Rotorburst Vulnerability Analysis: This work is expected to be a limited effort by 2017 working to maintain the codes and correct issues identified by users. Support for rulemaking today is projected to be minimal in 2017.
 • Open Rotor Engine Designs work will continue with industry, NASA and NAWC to improve shielding modeling design practices, weight assessment and installation. This work is needed to support FAA policy on the engine and engine installation.
 Phase 4 "Advanced Analysis Methods for Impact of Composite Aircraft Materials in Rotor Burst and Blade Release" (2019-2020)
 • LSDYNA Metal Failure Analysis: This work is expected to be a limited effort by 2019 working to maintain the codes and correct issues identified by users. Support for rulemaking today is projected to be minimal in 2019. Certification by analysis guidance for metals will be updated.
 • LSDYNA Composite Failure Analysis: Second generation composite failure models is expected to be developed and under verification. The complexity of the analysis may well require some modifications but at a minimum work will continue to evaluate more complex composite construction. Both testing and analysis are expected to be required for composites in this phase.
 • Rotorburst Vulnerability Analysis: This work is expected to be a limited effort by 2019 working to maintain the codes and correct issues identified by users. Support for rulemaking today is projected to be minimal in 2019
 • Open Rotor Engine Designs: Work will continue with industry, NASA and NAWC to improve shielding modeling design practices, weight assessment and installation. This work is needed to support FAA policy on the engine and engine installation.
 </v>
          </cell>
          <cell r="I42" t="str">
            <v xml:space="preserve">
​The ANE policy letter ANE 33.94 is revised as new analytical capabilities come available and these capabilities can be used in conjunction with ANM AC 20-128A. With advances in material failure model accuracy for nonlinear transient analysis, there is increased interest in engine component certification by analysis, shielding for open rotor concepts and in the wake of the A380 Trent 900 engine uncontained event, there is interest in revisiting the multi- fragment threat. Increasing industry use of composites for aircraft primary structure and engine fan blades and containment structure is increasing interest in validating analysis methods for assessing composite structures for containment and rotor burst capability. Successful completion of the research will provide the validation needed to revise the rule and develop advisory material in the 2020 timeframe.</v>
          </cell>
          <cell r="J42">
            <v>41183</v>
          </cell>
          <cell r="K42" t="str">
            <v xml:space="preserve">
​Develop predictive analysis methods for assessing engine fragment impact into engine and fuselage materials to determine the containment and shielding capabilities of each for safety assessments and certification by analysis. This research supports ANE Policy 33.94, ANM AC 20-128A related to the A380 and B777uncontained events, and EASA/FAA rule making efforts for Open rotor Engine concepts. The policies, AC's, rules, and new rule making relevant to this research address engine containment and uncontained engine fragment threats and they have to be updated as new technologies, such as open rotor, are developed. Furthermore, this research is building a knowledge base with industry on what might be required in future rulemaking to address certification by analysis of engine components and aircraft configurations.</v>
          </cell>
          <cell r="L42">
            <v>44196</v>
          </cell>
          <cell r="M42" t="str">
            <v>Item</v>
          </cell>
          <cell r="N42" t="str">
            <v>avs/aviationsafetyresearch/Lists/FY19 Research Requirements</v>
          </cell>
        </row>
        <row r="43">
          <cell r="A43" t="str">
            <v>A11G.HF.1</v>
          </cell>
          <cell r="B43" t="str">
            <v>HF</v>
          </cell>
          <cell r="C43" t="str">
            <v>Enhancing Aviation Safety through Advanced Procedures, Training &amp; Checking Methods, to include Jet Upset</v>
          </cell>
          <cell r="D43" t="str">
            <v>Doug Farrow, AFS-280</v>
          </cell>
          <cell r="E43" t="str">
            <v xml:space="preserve">
​Sheryl Chappell, 202-267-8856, ANG-C1</v>
          </cell>
          <cell r="F43" t="str">
            <v>TBD</v>
          </cell>
          <cell r="G43" t="str">
            <v>AFS</v>
          </cell>
          <cell r="H43" t="str">
            <v xml:space="preserve">
​The NTSB has identified training inadequacies in active pilot monitoring skills, effective CRM, and special hazards training,  to name a few (see SNPRM for  Qualification, Service, and Use of Crewmembers and Aircraft Dispatchers; 76 FR 29335, pp. 29335 -29526,https://www.federalregister.gov/articles/2011/05/20/2011-10554/qualification-service-and-use-of-crewmembers-and-aircraft-dispatchers#h-11). Human error was also a major factor in many of the accidents in the past 20 years. The most recent example of these issues was noted in the Colgan Air accident that occurred on February 12, 2009, when the captain lost control of the aircraft after failing to respond properly to the activation of the stick shaker. This research would provide input to the FAA on how to improve training and allow the FAA to respond to the NTSB recommendations.
This project has four components: (1) Flight path management, (2) crew resource management (CRM), (3) Distance Learning, and (4) Performance based Air Transport Pilot (ATP) certificate
Flight path management. This component of the research requirement is projected for funding in FY16. The purpose of this research area is to identify training recommendations for maintaining and improving knowledge and skills for both manual and automated flight operations. The timelines are as follows: Phase 1: Develop research plan to validate training recommendations identified from the literature review. (FY17)Phase 2: Conduct experimental testing  of new training and checking protocols (FY17/FY18)Phase 3: Analyze data and draw conclusions regarding the most effective methods for enhancing flight path management skills (FY18)Phase 4: Summarize findings and propose new training and checking methods (FY18/FY19)
Exit Criteria: Report inventorying proposed new training and checking methodologies.
Milestones: Research plan, data analysis report and recommended training and checking methods.
Metrics: Data/evidence to support identification of enhanced training and checking approaches.
Crew Resource Management (CRM). This component of the research requirement is projected for funding in FY16.  The current CRM paradigm (Threat and Error Management- TEM) is over ten years old and newer approaches (Risk and Resource Management, Resilience Development) have emerged since the FAA last updated its CRM guidance a decade ago (2004).   This outdated guidance is still being used by the inspector workforce to evaluate the adequacy of certificate holder CRM training programs.  
Now that the FAA has mandated CRM training for Part 135 as well as Part 121 operators, the number of certificates requiring CRM training has jumped from approximately 80 (Part 121) to approximately 2,700 (Part 121 plus Part 135) certificates.  In addition, Part 135 carriers are often single pilot operations, and the agency currently has no contemporary, evidence-based guidance for this population, other than basic rule language.
This research will propose training recommendations for startle, surprise and distraction, as well as propose a research plan to test those standards.  In FY 17 we propose to complete the validation of mitigations for startle, surprise and distraction on the flight deck, and to develop a report documenting research methods, findings, conclusions and recommendations.
We will also validate recommendations for mitigating startle, surprise, and distraction on the flight deck. This research project will propose a set of learning objectives and performance standards for training for startle, surprise, and distraction, as well as  develop a research plan to test those standards. With the success of those activities.
The purpose of this research component is to enhance CRM training and checking for both traditional and AQP training programs to support updates to guidance for crew resource management (CRM). The research phases for this project are listed below. Tasks proposed for FY16 and FY17 are listed for reference only.Phase 1: Review state of the art practices at leading certificate holders and review current research literature on CRM within aviation as well as across other high-risk domains (FY16)Phase 2: Examine emerging trends in CRM training and checking and select those most suitable for future FAA guidance materials (FY16/FY17)Phase 3: Field test new methods with select certificate holders (FY16/FY17)Phase 4: summarize results and propose new methods for training and checking CRM (FY18)
Exit Criteria: Results of field tests on new methods of CRM training and checking and recommendations for FAA guidance materials.
Milestones: Scientific and technical data to support CRM training and checking guidance, with emphasis on pilot monitoring, startle and surprise, resilience, decision-making and command judgment.
Metrics: Performance data from field trials to include pretest-to-posttest comparisons.
Distance learning. The purpose of this research component is to examine the effectiveness and appropriateness of distance learning, particularly with respect to tablet technologies (e.g., smart phones and tablet devices) for pilots and flight attendants.  The use of distance learning among certificate holders has outpaced the agency's knowledge of the limits of its effectiveness in aviation settings.
 The high level project phases are as follows:Phase 1: Conduct literature review to document current airline distance learning programs as well as current research on training effectiveness (FY17)Phase 2: Identify distance learning techniques and technologies that are or may become effective with pilots and flight attendants(FY17/FY18)Phase 3: Collect data from airline programs and to determine the effectiveness of distance learning practices (FY18)Phase 4: Summarize findings and make recommendations to the agency for updated guidance  (FY18/FY19)
Exit Criteria: Experimental results/data analysis evaluating distance learning programs.
Milestones: Scientific and technical data to support recommendations for distance learning.
Metrics: Human performance data comparing pretest and posttest performance.
 Performance Based ATP.  Many aviation experts have expressed the opinion that carefully constructed training sessions, especially in simulated devices, can be far more valuable to student pilots than the simple accumulation of flight hours, which frequently offer no significant challenges in terms of adverse weather, complex ATC environments or other real-world challenges. The purpose of this research is to explore the ideal mix of training and operational experience required to produce a competent commercial pilot. This research component builds on research started in FY14 to identify job screening tools and techniques to assure that the most qualified cadets are trained to be commercial pilots.. The high level project phases are as follows:Phase 1: Identify characteristics of job screening for training programs, to be incorporated into FAA guidance materials (FY17)Phase 2: Examine current ab initio training programs (to include civilian, military and international programs) and collect data on their effectiveness.Phase 3: Compare data and results from programs with varying mixes of training, checking and flight hours (FY17/FY18)Phase 4: Summarize findings, draft report and make recommendations to the agency for appropriate guidance (FY18/FY19)
Exit Criteria: Completed recommendations for the ideal mix of actual versus synthetic flight time for ab initio pilots, as well as the criteria (standards) for an effective student screening protocol.
Milestones: Job screening report, effectiveness data on alternative ATP programs, report on recommended mixes of flight time, simulator time and flight checking, final report on recommendations.</v>
          </cell>
          <cell r="I43" t="str">
            <v xml:space="preserve">
​​ Procedure and training mitigations based on research findings will be added to 14 CFR Part 121, Subparts N, O &amp; Y, AC 120-54 Advanced Qualification Program, AC 120-71 Standard Operating Procedures, AC 120-51  Crew Resource Management and AC 120-35 Line Operational Simulation based on the findings of the Flight Path Management, Crew Resource Management and Distance Learning research.  A new rule will be developed in response to the performance-based ATP research.</v>
          </cell>
          <cell r="J43">
            <v>42278</v>
          </cell>
          <cell r="K43" t="str">
            <v xml:space="preserve">
​Flight Path Management- Recommendations for new tasks, topics and methods for teaching and testing flight path management skills.
Crew Resource Management- recommendations for new approaches to CRM training and checking, to accommodate resilience training, pilot monitoring,  flight task management and the integration of risk-based decision making.
Distance Learning- recommendations for operators as well as inspectors on the capabilities and limitations of contemporary distance learning strategies and devices, with an emphasis on smartphones and tablet devices.
Performance Based Air Transport Pilot certificate- Data on the effectiveness of various mixes of flight time versus training and checking time.  Recommendations for pilot screening programs and recommendations for the optimum  mix of synthetic versus actual flight hours.</v>
          </cell>
          <cell r="L43">
            <v>44469</v>
          </cell>
          <cell r="M43" t="str">
            <v>Item</v>
          </cell>
          <cell r="N43" t="str">
            <v>avs/aviationsafetyresearch/Lists/FY19 Research Requirements</v>
          </cell>
        </row>
        <row r="44">
          <cell r="A44" t="str">
            <v>A11G.HF.10</v>
          </cell>
          <cell r="B44" t="str">
            <v>HF</v>
          </cell>
          <cell r="C44" t="str">
            <v>Maintenance Human Factors to Support Risk-Based Decision Making (RBDM) and Maintenance Safety Culture</v>
          </cell>
          <cell r="D44" t="str">
            <v>Rolandos Lazaris, AFS-300, 202.267-1664 (Supporting: Dr Bill Johnson, CSTA)</v>
          </cell>
          <cell r="E44" t="str">
            <v xml:space="preserve">Katrina Avers, 405-954-6299, CAMI, AAM-510
</v>
          </cell>
          <cell r="F44" t="str">
            <v>Michelle Bryant, 405-954-9605, CAMI, AAM-510</v>
          </cell>
          <cell r="G44" t="str">
            <v>AFS</v>
          </cell>
          <cell r="H44" t="str">
            <v>​The research will be accomplished in four phases. The four research phases and the corresponding milestones and exit criteria for each research topic (Safety Culture, Risk Based Decision-Making, SMS Human Factors Integration, GA Maintenance Error, R&amp;D Impact) are listed below:
Phase 1: Establish Current Knowledge
Phase 1 of the research efforts establishes the current state of maintenance risk management information and the identification of contributing factors from sources, including evolving research literature, documented maintenance events, and current safety audit programs. Additionally, this phase includes data collections from maintenance personnel regarding accepted work practices and procedures.
Exit Criteria for Safety Culture: Report documenting methods used to develop, evaluate, and enhance safety culture in aviation and other industries. (FY17Q4)
Exit Criteria for Risk-based Decision Making: Report documenting review and categorization of life-cycle support tools for risk-based decision making. (FY17Q4)
Exit Criteria for SMS-Human Factors Integration: Report documenting what human factors issues should be integrated into SMS. (FY17Q4)
Exit Criteria for GA Maintenance Error: Report documenting the types of HF errors involved in general aviation accidents and incidents. (FY17Q4)
Exit Criteria for R&amp;D Impact: Report describing research programs to be used for evaluation. (FY17Q4)
Phase 2: Design and Development
Phase 2 of the research efforts will focus on design and development. Knowledge gaps from Phase 1 will help define the research questions. Study plans will be prepared and approved for execution as required by government regulations and FAA policy. The study design may involve, but is not limited to, questionnaires, interviews, observations, and review of documents and performance records.
Exit Criteria for Safety Culture: Capitalize on Phase 1 outcomes to create support systems for Safety Culture nurturing and evaluation. Task will create and/or adapt current forms/processes to ensure usability and practicality. These deliverables will be applicable not only for FAA Aviation Safety Inspectors but also for industry personnel who can make real time inputs to ongoing safety culture assessment. Such products will enhance the communication between industry and government.(FY18Q4)
Exit Criteria for Risk-based Decision Making: Phase 1 outcomes will provide details on FAA and other support systems to help users formalize their risk-based decision making from a life-cycle perspective. This step will ensure that a formal process helps users transition from training to the live maintenance environment. It will place emphasis on the universally applicable RBDM, that would apply to crossing the street or evaluating an MRO or airline maintenance organization. The outcome would likely create documents and a path for automated applications for not only FAA Aviation Safety Inspectors but also for industry personnel. It would help ensure that RBDM is a process rather than a concept. (FY18Q4)
Exit Criteria for SMS-Human Factors Integration: Phase 1 is likely to contribute information from ICAO, IATA, A4A, EASA, and others on how maintenance human factors data can be integrated into Safety Management Systems. This phase will create a means to formally ensure that maintenance human Factors data is an integral part of a corporate SMS. This Phase will help cross the existing stovepipes between those responsible for SMS versus those parties that collect and use the maintenance data. The product will help FAA Aviation Safety Inspectors and industry with the SMS-HF integration. (FY18Q4)
Exit Criteria for GA Maintenance Error: The outcome of this task will be identification and or development of systems that classifies human error in GA maintenance. It is expected that existing classification systems may be workable, thus the task will design a means to revalidate the systems and also add a taxonomy of interventions that aligns with the taxonomy of error. (FY18Q4)
Exit Criteria for R&amp;D Impact: This task will revisit the measures and processes used to assess the impact of past R&amp;D. Target programs for expanded impact assessment will be identified. (FY18Q4)
Phase 3: Experimental Implementation and Evaluation Based on Phase 2 results, Phase 3 will propose and experimentally test solutions to underpin guidance materials in support of advancements in the research topic areas. The implementation and evaluation phase will include both small and large scale implementations, depending on what is most appropriate for the research question. All proposed implementations will be coordinated with the sponsor. 
Exit Criteria for Safety Culture: This task will apply the systems created in Phase 2. FAA Aviation Safety Inspectors and industry personnel will be involved in this process. The output will be a report that details the evaluation results. Results may result in modification of the process. The evaluation will assess such measures as useability, reliability, correlation of users inputs, and the overall validity of the process. (FY19Q4)
Exit Criteria for Risk-based Decision Making: This task will apply the systems created in Phase 2. FAA Aviation Safety Inspectors and industry personnel will be involved in this process. The output will be a report that details the evaluation results. The evaluation will assess such measures as useability, reliability, correlation of users inputs, and the overall validity of the process. Results may result in modification of the process. (FY19Q4)
Exit Criteria for SMS-Human Factors Integration: The outcome is likely to be a report of the experiences of organizations that tried to incorporate human factors data into their SMS. (FY19Q4)
Exit Criteria for GA Maintenance Error: The product would be a report on how the classification taxonomy not only helped to categorize human factors maintenance errors but also helped to identify corrective actions/interventions. (FY19Q4)
Exit Criteria for R&amp;D Impact: This phase of the projects would deliver a report that summarizes a variety of impact measures resulting from R&amp;D products and recommendations. (FY19Q4)
Phase 4: Recommendations
Phase 4 of the research efforts integrates the findings from the previous three phases. This phase will produce specific action oriented recommendations for sponsor action and/or industry use. It is typically delivered in the form of a technical report but can also be delivered as draft advisory material.
Exit Criteria for Safety Culture: This phase will finalize the 3 year effort. It will finalize all outcomes and reports. If support tools and software are a project deliverable then they will be finalized and documented. The phase will also ensure that there is an appropriate distribution channel, like the FAA HF website, to insure low cost distribution and occasional support. (FY20Q4)
Exit Criteria for Risk-based Decision Making: This phase will finalize the 3 year effort. It will finalize all outcomes and reports. If support tools and sof tware are a project deliverable then they will be finalized and documented. The phase will also ensure that there is an appropriate distribution channel, like the FAA HF website, to insure low cost distribution and occasional support. (FY20Q4)
Exit Criteria for SMS-Human Factors Integration: This phase will finalize and document the 3 year study. Final report will guide users to be sure that human factors data becomes an integral part of the SMS. (FY20Q4)
Exit Criteria for GA Maintenance Error: This phase will finalize the 3 year effort. It will finalize all outcomes and reports. If support tools and software are a project deliverable then they will be finalized and documented. The phase will also ensure that there is an appropriate distribution channel, like the FAA HF website, to insure low cost distribution and occasional support. (FY20Q4)
Exit Criteria for R&amp;D Impact: This Phase will be a report that documents all of the impact studies conducted during this 3 year R&amp;D period. (FY20Q4)</v>
          </cell>
          <cell r="I44" t="str">
            <v>​This research will support AFS-300 and AFS-900 as they publish policies, standards, and guidance materials. Documents may include: Information to Operators, Advisory Circulars (ACs), FAA Orders, FAA Technical Reports, and even Regulations. The documents will serve aviation safety inspectors, the commercial industry, and general aviation. That includes, but is not limited to: operators, owners, manufacturers, maintenance service providers, maintenance personnel, and other aviation organizations regarding implementation and impact assessment of components of an SMS in maintenance operations.
The following documents/outputs will have high value for continuing SMS integration/enhancement and will aslo foster positive safety culture in maintenance organizations:
Safety Culture Guidance (09/2020)
Human Factors-SMS Integration Guidance (09/2020)
Risk-based Decision Making Guidance (09/2020)
General Aviation HF Error Taxonomy (09/2020)</v>
          </cell>
          <cell r="J44">
            <v>44104</v>
          </cell>
          <cell r="K44" t="str">
            <v xml:space="preserve">​The requirement covers new research targeted toward Safety Management Systems (SMS) and Risk-Based Decision Making (RBDM) in maintenance operations to support aviation inspectors, Part 121 Air Carriers, and General Aviation. The research supports the recently implemented regulation requiring Part 121 airlines and others to implement a Safety Management System. The R&amp;D also supports top AVS and AFS priorities to deliver outputs including: Increased RBDM empowerment of FAA Inspectors and industry to focus attention and resources to hazards that pose the highest risk. 
A direct mapping from known risk to R&amp;D tasking. 
Increased integration of human factors-related risk in comprehensive SMS program. 
A means to quantify and address maintenance human factors error in GA. 
Documented, valid, and reliable assessment of the impact of HF R&amp;D activity. 
This will be accomplished through proposed research and development that address the following: 
Methods for inspectors, to support evaluation and enhancement of safety culture in maintenance (Safety Culture); 
Methods for Inspectors that operationalize risk-based decision making (including usability assessments and human factors design for the interface of real time data collection) (Risk-based Decision Making (RBDM)); 
Methods that support integration of SMS and HF by improved collection and use of HF-related voluntary data (SMS-Human Factors Integration); 
Methods for analyzing human error in General Aviation maintenance (GA Maintenance Error); and Continuing evaluation of the impact of AFS R&amp;D (R&amp;D Impact).
</v>
          </cell>
          <cell r="L44">
            <v>43738</v>
          </cell>
          <cell r="M44" t="str">
            <v>Item</v>
          </cell>
          <cell r="N44" t="str">
            <v>avs/aviationsafetyresearch/Lists/FY19 Research Requirements</v>
          </cell>
        </row>
        <row r="45">
          <cell r="A45" t="str">
            <v>A11G.HF.2</v>
          </cell>
          <cell r="B45" t="str">
            <v>HF</v>
          </cell>
          <cell r="C45" t="str">
            <v>Avionics and New Technologies</v>
          </cell>
          <cell r="D45" t="str">
            <v>Cathy Swider, AIR-134</v>
          </cell>
          <cell r="E45" t="str">
            <v xml:space="preserve">
Regina Bolinger, ANG-C1 202-267-8828</v>
          </cell>
          <cell r="F45" t="str">
            <v>TBD</v>
          </cell>
          <cell r="G45" t="str">
            <v>AIR</v>
          </cell>
          <cell r="H45" t="str">
            <v xml:space="preserve">
​The research activities for FY18 will build on the proposed FY17 activities.
Information Automation  There are two parts to this effort: (1) Pilot distraction due to the compellingness of information automation, and (2) Identifying safety issues with information automation
Pilot distraction:  This project is a continuation of research that is planned to begin in FY17. Research phases for FY18 and FY19 are listed below.
Phase 2: Conduct human-in-the-loop research to investigate the effects of display compellingness on pilot actions and perform analysis [FY18-19]Phase 3:  Create guidelines and recommendations [FY20]
Exit criteria:  Collect data, analyze and complete report
Information Automation Safety Reports: This project is a continuation of research that is planned to begin in FY17. Research phases for FY18 and FY19 are listed below.Phase 2:  Develop certification and flight standards aids based on issues discovered in safety report sources [e.g., NASA's Aviation Safety Reporting System (ASRS)].  [FY18]Exit criteria:  Complete and publish AIR/AFS aids Phase 3: Develop research plan to address key human factors issues identified in safety reports. [FY19]
Charting symbology (New in FY18, Follow-on in FY19):Phase 2: Design experimental research plan [FY19]Phase 3: Conduct symbol comparison study with pilots and perform analysis [FY19-FY20]Exit criteria:  Publish final report and recommendations
General Guidance document annual update:  Human Factors Considerations in the Design and Evaluation of Flight Deck Displays and Controls – a comprehensive, one-stop reference for human factors issues and guidance.  Includes relevant FAA regulatory and guidance material, industry standards, best practices, and research reports.Incorporate information from the new RTCA SC-233 standard Addressing Human Factors/Pilot Interface Issues for Avionics as well as any issues identified from safety reports [FY19]
Exit Criteria: Publish revised Human Factors Considerations in the Design and Evaluation of Flight Deck Displays and Controls</v>
          </cell>
          <cell r="I45" t="str">
            <v xml:space="preserve">
​Implementation Plan:
AVS will use this research to develop and update regulatory and guidance material (i.e., specific rules, ACs, TSOs, Handbooks, etc.) for specific systems including:AC 120-76C Guidelines for the Certification, Airworthiness, and Operational Use for Electronic Flight BagsAC 20-173 Installation of Electronic Flight Bag ComponentsTSO C-165/RTCA DO 257A Minimum Operational Performance Standards for the Depiction of Navigation Information on Electronic Maps [source for TSO-C165, Electronic Map Display Equipment for Graphical Depiction of Aircraft Position]Order 8900.1 Flight Standards Handbook &amp; Web Based Operations Safety Subsystem (WebOPPS)TSO C-195b/RTCA DO-317 (the ADS-B one)New RTCA DO-XXX, Addressing Human Factors/Pilot Interface Issues for Avionics</v>
          </cell>
          <cell r="J45">
            <v>44500</v>
          </cell>
          <cell r="K45" t="str">
            <v xml:space="preserve">
​Reduce HF-related accidents/incidents by incorporatinghuman factors best practices, early in the design process. Create comprehensive human factors guidelines that will assist certification and flight standards personnel. Examples include:Create job aids and checklists  to assist engineers and inspectors in the fieldCollect empirical data for updating FAA guidance and industry standardsStreamline certification approval process</v>
          </cell>
          <cell r="L45">
            <v>45838</v>
          </cell>
          <cell r="M45" t="str">
            <v>Item</v>
          </cell>
          <cell r="N45" t="str">
            <v>avs/aviationsafetyresearch/Lists/FY19 Research Requirements</v>
          </cell>
        </row>
        <row r="46">
          <cell r="A46" t="str">
            <v>A11G.HF.4</v>
          </cell>
          <cell r="B46" t="str">
            <v>HF</v>
          </cell>
          <cell r="C46" t="str">
            <v>Advanced Vision Systems (EFVS, EVS, SVS, CVS), Head-Up Displays (HUD), and Head Mounted Displays (HMD): Operational Standards &amp; Approval Criteria</v>
          </cell>
          <cell r="D46" t="str">
            <v>Terry King, Flight Operations Branch, AFS-410</v>
          </cell>
          <cell r="E46" t="str">
            <v xml:space="preserve">
​Katrina Avers, 405-954-6299, AAM-500 (for ANG C-1)</v>
          </cell>
          <cell r="F46" t="str">
            <v>Unknown at this time</v>
          </cell>
          <cell r="G46" t="str">
            <v>AFS</v>
          </cell>
          <cell r="H46" t="str">
            <v xml:space="preserve">
Advanced Vision System, HUD, and HMD research funding decreased in FY 13, was nonexistent in FY14, and was minimal in FY15, resulting in setbacks for implementing EFVS, EVS, SVS (including SVGS and other synthetic vision-based systems), CVS, HUD, and HMD flight operations.  Research that was reduced or not able to be accomplished during these years will be rolled forward into future years.
Phases &amp; Exit Criteria, Milestones, and Metrics:
This research project is a continuation of research proposed to begin in FY16 and FY 17. An overview of the FY16 and FY 17 activities are included for information purposes as are post-FY 19 activities associated with this research that are currently known.
FY 19 Synthetic Vision System (SVS) Research -- Operational standards and approval criteria for specific SVS operations. Some research has been conducted for the FAA in this area in prior years.  Some of the Phase I work that was planned for FY 16 could not be completed during that fiscal year due to limited funding and scheduling and availability of a transport category simulator suitable to conduct the remaining portions of the study.  There are three additional research needs:Characterize baseline pilot performance using SVS-HDD and SVS-HUD on SA CAT I and SA CAT II approaches.  Identify human factors issues and considerations. Evaluate whether SVS improves head down to head up transition and acquisition of the landing environment on SA CAT I and SA CAT II approaches. Quantify and characterize improvements or decrements in human performance.Identify minimum training, recent flight experience, and proficiency requirements for SVS on SA CAT I approaches.
FY17. Phase I: Design an experiment or series of experiments that address the three areas listed above.
Exit Criteria – Experiment design completed, statistical analysis methods identified, data definitions completed, and pilot subject requirements identified.
Milestone – Research sponsor and research provider agree on experiment design, statistical analysis methods to be used, and pilot subject requirements.  Data definitions are identified and complete.
Metric – Comparison of pilot performance using SVS HDD and SVS HUD on SA CAT I and SA CAT II approaches to the baseline for those operations.
FY18. Phase II: Conduct pilot-in-the-loop simulations and collect objective/subjective data.
Exit Criteria – Data for all experiment conditions collected on all pilot subjects. 
Milestone – Data collected as agreed and ready for analysis. 
Metric – Comparison of pilot performance using SVS HDD and SVS HUD on SA CAT I and SA CAT II approaches to the baseline for those operations. 
FY18&amp; FY19. Phase III:  Analyze and characterize data collected from pilot-in-the-loop simulations.
Exit Criteria – Data analysis complete. 
Milestone – Data analysis complete and briefed to sponsor. 
Metric – Comparison of pilot performance using SVS HDD and SVS HUD on SA CAT I and SA CAT II approaches to the baseline for those operations. 
FY19 &amp; FY20. Phase IV:  Based on pilot performance data collected, produce a report that addresses the following:Differences in pilot performance by display type and location  (SVS HDD &amp; SVS HUD), operational concept (SA CAT I, SA CAT II), decision height, visibilityExperimental conditions compared to baseline operationsApproach and landing performance (e.g., stabilized approach, etc.)Human factors/pilot performance issues and considerations associated with conducting SVS operations on SA CAT I and SA CAT II approachesRecommended operating conditions, limitations, and mitigationsRecommended minimum training, recent fight experience, and proficiency requirements for SVS operations conducted on SA CAT I approach procedures.Additional or unique training, recent flight experience, and proficiency requirements for SVS operations conducted on SA CAT II approach procedures.
Exit Criteria – Completed report that addresses the items listed under Phase IV. 
Milestone – Completed report that addresses and incorporates all sponsor review comments. 
Metric – Comparison of proposed SVS operations to baseline for those operations; additional or unique training, currency, and proficiency requirements for SVS operations; and SVS-specific operating conditions, limitations, or mitigations.  
FY 19 Combined Vision Systems (CVS) Research – Identify potential pilot performance and operational impacts associated with using CVS in low visibility operations.  (Note:  When the research plan referenced below is developed in FY 17, the research requirements for CVS will be updated for FY 18 and subsequent years.)
FY 17.  Based on literature review and industry/product review conducted in FY16, identify potential human performance impacts of the features and functions that warrant additional investigation.  Develop a research plan to address those issues and conduct the relevant research studies.
Exit Criteria – Completed research plan that addresses the human performance impacts of features and functions of CVS systems that warrant additional investigation. 
Milestone – Completed research plan that addresses and incorporates all sponsor review comments. 
Metric – A research plan that addresses operationally relevant human performance impacts of combined vision systems used to conduct low visibility operations.
FY18. Phase I: Design an experiment or series of experiments that address the areas of research identified by the FY 17 research plan.
Exit Criteria – Experiment design completed, statistical analysis methods identified, data definitions completed, and pilot subject requirements identified.
Milestone – Research sponsor and research provider agree on experiment design, statistical analysis methods to be used, and pilot subject requirements.  Data definitions are identified and complete.
Metric – TBD based on FY 17 research plan.
FY19. Phase II: Conduct pilot-in-the-loop simulations and collect objective/subjective data.
Exit Criteria – Data for all experiment conditions collected on all pilot subjects. 
Milestone – Data collected as agreed and ready for analysis. 
Metric – TBD based on FY 17 research plan. 
FY19 &amp; FY 20. Phase III:  Analyze and characterize data collected from pilot-in-the-loop simulations.
Exit Criteria – Data analysis complete. 
Milestone – Data analysis complete and briefed to sponsor. 
Metric – TBD based on FY 17 research plan. 
FY 20 &amp; FY 21. Phase IV:  Based on pilot performance data collected, produce a report that addresses the relevant pilot performance and operational impact findings.
Exit Criteria – Completed report that addresses the items listed under Phase IV. 
Milestone – Completed report that addresses and incorporates all sponsor review comments. 
Metric – TBD based on FY 17 research plan.
FY 19 Head up Display (HUD) Research -- Operational standards and approval criteria for specific HUD operations. Some research has been conducted for the FAA in this area.  Some of the Phase I work that was planned for FY 16 could not be completed during that fiscal year due to limited funding and resources, as well as scheduling and availability of a transport category simulator suitable to conduct the study.  There are four additional research needs:Quantify the contribution of HUD to pilot performance from a 150-ft DH to touchdown on an SA CAT I approach that is flown using a HUD approved to conduct those operations. Compare and contrast pilot performance using Flight Director, HUD, and SVGSin the instrument segment (not the visual segment).   Evaluate whether these technologies improve pilot performance in the instrument segment such that they would support lowering standard CAT I minima from what it currently is to 150 feet.  Evaluate pilot performance and human factors considerations associated with conducting CAT II and CAT III approaches using other than ALSF I or ALSF II approach lighting systems.Evaluate human factors and crew coordination aspects of dual HUD CAT III.  Evaluate whether active monitoring improves crew performance over a baseline condition.
FY17. Phase I: Design an experiment or series of experiments that address the four areas listed above.
Exit Criteria – Experiment design completed, statistical analysis methods identified, data definitions completed, and pilot subject requirements identified.
Milestone – Research sponsor and research provider agree on experiment design, statistical analysis methods to be used, and pilot subject requirements.  Data definitions are identified and complete.
Metric – Comparison of pilot/crew performance using HUD operations for each of the operations described to the baseline for those operations.
FY18. Phase II: Conduct pilot-in-the-loop simulations and collect objective/subjective data.
Exit Criteria – Data for all experiment conditions collected on all pilot subjects. 
Milestone – Data collected as agreed and ready for analysis. 
Metric – Comparison of pilot/crew performance using HUD operations for each of the operations described to the baseline for those operations. 
FY18 &amp; FY19. Phase III:  Analyze and characterize data collected from pilot-in-the-loop simulations.
Exit Criteria – Data analysis complete. 
Milestone – Data analysis complete and briefed to sponsor. 
Metric – Comparison of pilot/crew performance using HUD operations for each of the operations described to the baseline for those operations.
FY19 &amp; FY 20. Phase IV:  Based on pilot performance data collected, produce a series of reports that address the following:HUD contribution to pilot performance from a 150-ft DH to touchdown on an SA CAT I approach that is flown using a HUD approved to conduct those operations. Pilot performance using Flight Director, HUD, and SVGSin the instrument segment (not the visual segment) that showswhether these technologies improve pilot performance in the instrument segment such that they would support lowering standard CAT I minima from what it currently is to 150 feet.  Pilot performance and human factors considerations associated with conducting CAT II and CAT III approaches using other than ALSF I or ALSF II approach lighting systems.Human factors and crew coordination aspects of dual HUD CAT III, that shows whether active monitoring improves crew performance over a baseline condition.
Exit Criteria – Completed reports that address the items listed under Phase IV. 
Milestone – Completed reports that address and incorporate all sponsor review comments. 
Metric – Comparison of proposed HUD operations to baseline for those operations.
FY 19 Head Mounted Display (HMD) Research -- Operational standards and approval criteria for specific HMD operations. Identify potential pilot performance and operational impacts associated with using HMD in place of HUD in low visibility operations and operations using advanced vision systems.  Some research has been conducted for the FAA in this area.  Additional research needs are identified below.
FY 18.  Based on the industry product review, literature search, and gap analysis conducted in FY16 and 17, identify potential human performance impacts that warrant additional investigation. Findings from an HMD proof of concept (new technology demonstration) the FAA and EASA participated in during 2015 to 2017 should also be considered. Develop a research plan to address those issues and conduct the relevant research studies.
Exit Criteria – Completed research plan that addresses the human performance impacts that warrant additional investigation. 
Milestone – Completed research plan that addresses and incorporates all sponsor review comments. 
Metric – A research plan that addresses operationally relevant human performance impacts associated with using HMD to conduct low visibility and advanced vision operations.
FY19. Phase I: Design an experiment or series of experiments that address the areas of research identified by the FY 18 research plan.
Exit Criteria – Experiment design completed, statistical analysis methods identified, data definitions completed, and pilot subject requirements identified.
Milestone – Research sponsor and research provider agree on experiment design, statistical analysis methods to be used, and pilot subject requirements.  Data definitions are identified and complete.
Metric – TBD based on FY 18 research plan.
FY 20. Phase II: Conduct pilot-in-the-loop simulations and collect objective/subjective data.
Exit Criteria – Data for all experiment conditions collected on all pilot subjects. 
Milestone – Data collected as agreed and ready for analysis. 
Metric – TBD based on FY 18 research plan. 
FY 20 &amp; 21. Phase III:  Analyze and characterize data collected from pilot-in-the-loop simulations.
Exit Criteria – Data analysis complete. 
Milestone – Data analysis complete and briefed to sponsor. 
Metric – TBD based on FY 18 research plan. 
FY 21 &amp; FY 22. Phase IV:  Based on pilot performance data collected, produce a report that addresses the relevant pilot performance and operational impact findings.
Exit Criteria – Completed report that addresses the items listed under Phase IV. 
Milestone – Completed report that addresses and incorporates all sponsor review comments. 
Metric – TBD based on FY 18 research plan.
(Note:  When the research plan referenced above is developed in FY 18, the research requirements for HMD will be updated for FY 18 and subsequent years.)</v>
          </cell>
          <cell r="I46" t="str">
            <v xml:space="preserve">
The AVS Sponsor will use Enhanced Flight Vision System (EFVS), Enhanced Vision System (EVS), Synthetic Vision System (SVS) including Synthetic Vision Guidance System (SVGS) and other synthetic vision-based systems, Combined Vision System (CVS), Head-Up Display (HUD), and Head-Mounted Display (HMD) research to develop and update the following:Operating rules, conditions, limitations, and mitigations;Flight Standards policy;Operational approval processes and job aids for Principal Inspectors;Training, recent flight experience, and proficiency requirements for pilots, dispatchers, and other persons authorized to exercise operational control;FAA orders and Advisory Circulars (ACs);Operations Specifications (OpSpecs), Management Specifications (MSpecs), and Letters of Authorization (LOAs);Charting standards;Airmen information publications;SAFOs and InFOs;
Pilot performance considerations, conditions, and limitations associated with applications for waiver and petitions for exemption from operating rules.</v>
          </cell>
          <cell r="J46">
            <v>44470</v>
          </cell>
          <cell r="K46" t="str">
            <v xml:space="preserve">
Increase safety, access, efficiency, capacity, and throughput in low visibility conditions using advanced vision systems, head-up displays, and head-mounted displays. Expanding the use of these technologies will enable more flight operations to occur in low visibility conditions with less ground infrastructure while maintaining an appropriate level of safety during approach, landing, taxi, and takeoff operations.
Advanced Vision System, HUD, and HMD research will be used to develop and/or revise the following specific items:14 CFR Parts 1, 61, 91, 121, 125, and 135;AC 90-106A, Enhanced Flight Vision Systems;Opspec C048, MSpec MC048, LOA C048;Opspec/MSpec/LOA for EFVS operations to touchdown and rollout (OpSpec/MSpec/LOA number not yet assigned);OpSpec/MSpec/LOA C052, C054, C059, C060, C062, C078,  and C079;FAA Order 8900.1 (FSIMS), multiple volumes and chapters, including inspector job aids;FAA Order 8400.13D, Procedures for the Evaluation and Approval of Facilities for Special Authorization Category I Operations and All Category II and III OperationsAC 120-28D, Criteria for Approval of Category III Weather Minima for Takeoff, Landing, and RolloutAC 120-29A, Criteria for Approval of Category I and Category II Weather Minima for ApproachAC 120-57A, Surface Movement Guidance and Control SystemAeronautical Informaton Manual (AIM) and Instrument Procedures Handbook (IPH);Conditions and limitations for applications for waiver and petitions for exemption from the operating rules pertaining to EFVS or HUD operations;SAFOs and InFOs
Although initial revisions to 14 CFR Parts 1, 61, 91, 121, 125, and 135 are expected to be complete by the end of CY 2016, development of and revisions to the other items listed above will be ongoing for a number of years as advances in vision system equipment are made, new equipment is certified, and new operational concepts made possible by the new EFVS rule are developed, approved, and fielded.</v>
          </cell>
          <cell r="L46">
            <v>46387</v>
          </cell>
          <cell r="M46" t="str">
            <v>Item</v>
          </cell>
          <cell r="N46" t="str">
            <v>avs/aviationsafetyresearch/Lists/FY19 Research Requirements</v>
          </cell>
        </row>
        <row r="47">
          <cell r="A47" t="str">
            <v>A11G.HF.7</v>
          </cell>
          <cell r="B47" t="str">
            <v>HF</v>
          </cell>
          <cell r="C47" t="str">
            <v xml:space="preserve">Human Factors Research and Development for Improved Rotorcraft Operational Safety and Reducing Fatal Helicopter Accidents </v>
          </cell>
          <cell r="D47" t="str">
            <v>Steve Sparks, AFS-800</v>
          </cell>
          <cell r="E47" t="str">
            <v xml:space="preserve">
​Katrina Avers, 405-954-6299
AAM-500 (for ANG C-1)</v>
          </cell>
          <cell r="F47" t="str">
            <v>Katrina Avers, 405-954-6299</v>
          </cell>
          <cell r="G47" t="str">
            <v>AFS</v>
          </cell>
          <cell r="H47" t="str">
            <v xml:space="preserve">
​The research will be completed by research topic in 4 phases.  For each of the (4) Research Initiatives (Helicopter Training Devices, Helicopter Loss of Control Accident Prevention and Emergency Procedures Training, Helicopter Crew Resource Management (CRM), and Airborne Weather Decision Aiding for Helicopter Pilots and Improved Low-Altitude IFR Infrastructure in the National Airspace System (NAS), research efforts should generate the following outputs over a multi-phase effort:
Phase 1.  Summarize Operational Experience and Research and Identify Gaps.
Milestones:
A summary based on a search of literature and data from government, industry, and academia, documenting the current knowledge and gaps that are relevant to Human Factors and the goals documented in this research requirement.  When possible, the rationale of existing regulations, standards, and guidance should be provided. Synthesize the findings of reviewed reports by combining the information with research findings about vulnerabilities, strengths, and requirements.
Exit Criteria:
 Documentation describing results of literature reviews specific to Human Factors and identifying gaps relative to FAA regulatory goals.
Phase 2.  Identify Human Factors issues for each Research Initiative for improving helicopter safety.
Milestones: A document analyzing the Human Factors considerations aspects of these technologies and the potential operating limitations and other mitigations to prevent adverse outcomes in helicopter flight operations. The analysis should include the consequences of current regulatory gaps, and, when appropriate propose new or modified regulations, guidance, and standards.  
Exit Criteria: This research should be completed based upon Phase 1 research deliverables generated during FY2019.  Research is requested to begin prior to FY2018, if pop-up funding becomes available.
Phase 3: Conduct research (i.e., data collection and analysis) based on identification of gaps in knowledge and human factors issues identified regarding the best methods for implementation of interventions and risk mitigations,  with recommendations for generating the best regulatory or guidance materials for the dissemination of findings.
Exit Criteria: Initiation of regulatory changes, guidance material updates, and/or oversight initiatives.
Phase 4: Provide recommendations.
Milestons: Identify issues and examine sufficiency of current rules and guidance material
Exit Criteria: Draft report summarizing gaps in the literature and guidance material with issues list. Conduct an analysis of the operational and safety oversight issues with respect to specified types of rotorcraft operations.
Draft report identifying gaps in the regulatory and guidance material with respect to rotorcraft operations and recommending methods to close this gap.  This report will also include a summary of previous relevant safety initiatives and the applicable current regulatory and guidance material.
Draft final report(s) describing the research and experimental findings.  These reports will also contain data to support methods of compliance so that regulators can determine if a particular automated function meets the necessary requirements.</v>
          </cell>
          <cell r="I47" t="str">
            <v xml:space="preserve">
​
This research will support AFS-800 and AFS-200 as they publish policies, standards, and guidance materials. Documents may include: Information to Operators, Advisory Circulars (ACs), FAA Orders, FAA Technical Reports, and even Regulations. The documents will serve aviation safety inspectors, the commercial industry, and general aviation. That includes, but is not limited to: operators, owners, manufacturers, maintenance service providers, maintenance personnel, and other aviation organizations regarding implementation and impact assessment of components of Rotorcraft Operational Safety
 </v>
          </cell>
          <cell r="J47">
            <v>42646</v>
          </cell>
          <cell r="K47" t="str">
            <v xml:space="preserve">
​Discoveries generated from each Research Initiative will help the FAA implement new regulatory framework in areas such as pilot training, enhanced usage of FAA approved helicopter training devices, emergency procedures training including Inadvertent-IMC recovery, Crew Resource Management (CRM), Aeronautical Decision Making (ADM), and weather Risk Management. The sponsor intends to utilize the findings from this research to make changes, recommendations, and updates to FAA guidance (8900.1) and regulations, educational outreach initiatives/materials, Operations Specifications (OpSpecs), Advisory Circulars, Practical Test Standards (PTS) and FAA/NTSB safety notices (SAFOs &amp; Safety Alerts).  </v>
          </cell>
          <cell r="L47">
            <v>44834</v>
          </cell>
          <cell r="M47" t="str">
            <v>Item</v>
          </cell>
          <cell r="N47" t="str">
            <v>avs/aviationsafetyresearch/Lists/FY19 Research Requirements</v>
          </cell>
        </row>
        <row r="48">
          <cell r="A48" t="str">
            <v>A11G.HF.8</v>
          </cell>
          <cell r="B48" t="str">
            <v>HF</v>
          </cell>
          <cell r="C48" t="str">
            <v>Fatigue Mitigation in Flight Operations</v>
          </cell>
          <cell r="D48" t="str">
            <v>Dale Roberts, AFS-200</v>
          </cell>
          <cell r="E48" t="str">
            <v xml:space="preserve">​Katrina Avers, 405-954-6299, AAM-500
(Supported by: Tom Nesthus, 405-954-6297, AAM-500)
</v>
          </cell>
          <cell r="F48" t="str">
            <v>TBD</v>
          </cell>
          <cell r="G48" t="str">
            <v>AFS</v>
          </cell>
          <cell r="H48" t="str">
            <v>Project 1
1A. Determine relevant data requirements for  inclusion in databases (Anticipated completion in FY16)
1B. Database Development and data entry  (Anticipated completion in FY16)
1C. Data verification and analyses (Anticipated  completion in FY16)
1)         Evaluate and determine requirements  for database development &amp; analyses of FRMP and FRMS (OpSpecs A317 and A318)  authorizations and the conditions and limitations outlined in their  issuance.
Phase 1 (FY16): Identify operationally relevant  fatigue &amp; performance measures and provide development of respective OpSpec  databases for query/analysis. 
Exit criteria: Database containing operationally  relevant fatigue &amp; performance measures for the evaluation of fatigue  mitigation effectiveness. This enables the agency to develop specific safety  performance indicators for use as future evaluation metrics.
Updated exit criteria: The FRMP database  development effort is projected to move forward in FY15 &amp; 16 with the MITRE  Corp. organizing an ASIAS-like approach to receiving and reviewing voluntary  information from participating certificate holders. The FRMS database is  associated with proprietary information and database development is planned to  occur in FY15 &amp; 16 with TBD contract mechanisms.
Phase 2 (FY17, FY18 &amp; outyears): Provide  continuous data tracking and analyses of the two databases for effective fatigue  mitigation.
Exit criteria: Draft reports containing detailed  information regarding the effectiveness of fatigue mitigation separately for day  to day operations (FRMP A317 outcomes) and for the specific flight operations  requiring an FRMS (A318) as an alternative means of compliance to the rule.   Also, this report will provide recommendations that might be included in  updating relevant AC guidance and/or educational materials (e.g., AC 120-100,  Basics of Aviation Fatigue; AC 120-103A, Fatigue Risk Management Systems for  Aviation Safety; AC 117-1, Flightcrew member Rest Facilities; AC 117-2, Fatigue  Education and Awareness Training Programs; AC 117-3, Fitness for Duty).  
Project 2
2A. Determine relevant data requirements for  inclusion in database (Anticipated MITRE database development completed FY15  &amp; FY16)
2B. Database Development and data entry  (Anticipated MITRE data entry completed FY15 &amp; FY16, but expected to be  continuous)
2C. Data verification and analyses (Anticipated  continuation beyond FY16)
2)         Data collection and comparative  analyses.
Phase 1 (FY16): Identify operationally relevant  fatigue &amp; performance measures and provide development of aggregate database  of FRMP (A317 data) for query/analysis from both before and after the  implementation of the new rule.
Exit criteria: Database containing operationally  relevant fatigue &amp; performance measures of aggregate FRMP data for analysis.  This enables the agency to develop specific safety performance indicators for  use as future evaluation metrics.
Phase 2 (FY16- FY17).   Conduct analyses of the  FRMP databases on day to day operational fatigue to evaluate the effectiveness  of fatigue mitigation outcomes both before and after implementation of the new  rule.  
Exit criteria: Draft report documenting the  effectiveness of fatigue mitigation of day to day operations of the new rule.  Also this report provides recommendations that might be included in updating  relevant AC guidance and/or educational materials (e.g., AC 120-100, Basics of  Aviation Fatigue; AC 120-103A, Fatigue Risk Management Systems for Aviation  Safety; AC 117-1, Flightcrew member Rest Facilities; AC 117-2, Fatigue Education  and Awareness Training Programs; AC 117-3, Fitness for Duty).
Metrics: Operationally relevant  variables/measures such as crew fatigue reports (sick calls, fatigue call-in),  self-reported risk (ASAP/ASRS), relevant performance data (PVT, approach/landing  criteria), relevant crew sleep data, safety database variables, scheduling  variables, duty times, consecutive duty days, number of segments,  etc.</v>
          </cell>
          <cell r="I48" t="str">
            <v>​Database development and results of analyses of the effectiveness of fatigue  risk management approaches to improve flightcrew member alertness will be used  to guide the development and/or revisions of various AC and educational  materials associated with FRMP and FRMS documentation.
Outputs:
The two databases developed during this research  effort will contain critical safety performance indicators for analysis and  trending to determine the effectiveness of both fatigue management approaches.  Research results and reports will also provide operationally relevant  recommendations for Advisory Circular and educational material revisions.  
Implementation:  Supports Flight Standards  Service, Air Transportation Directorate goals and activities for better  flightcrew member fatigue management and improved alertness. This in turn  improves safety of the flying public.</v>
          </cell>
          <cell r="J48">
            <v>43008</v>
          </cell>
          <cell r="K48" t="str">
            <v xml:space="preserve">​Reduced accident rate with pilot fatigue in flight operations as a causal or  contributing factor. Flight Standards Service will be able to evaluate the  effectiveness of fatigue risk management approaches utilized by certificate  holders under CFR parts 121 and 117 to mitigate fatigue and improve flightcrew  member alertness. Revisions to various Advisory Circulars (e.g., AC 120-103 A)  associated with the flightcrew member duty and rest regulations will be made as  determined by the continuous monitoring and analysis of the FRMS and FRMP  databases.
</v>
          </cell>
          <cell r="L48">
            <v>44104</v>
          </cell>
          <cell r="M48" t="str">
            <v>Item</v>
          </cell>
          <cell r="N48" t="str">
            <v>avs/aviationsafetyresearch/Lists/FY19 Research Requirements</v>
          </cell>
        </row>
        <row r="49">
          <cell r="A49" t="str">
            <v>A11H.SSM.11</v>
          </cell>
          <cell r="B49" t="str">
            <v>SSM</v>
          </cell>
          <cell r="C49" t="str">
            <v>Safety Oversight Management System (SOMS)</v>
          </cell>
          <cell r="D49" t="str">
            <v>AOV-150, Greg Won</v>
          </cell>
          <cell r="E49" t="str">
            <v xml:space="preserve">
​Eghbali, Hossein, (609) 485-5982, ANG-E272</v>
          </cell>
          <cell r="F49" t="str">
            <v>Vasudeva Kolli, ANG-E272, 609-485-8443</v>
          </cell>
          <cell r="G49" t="str">
            <v>AOV</v>
          </cell>
          <cell r="H49" t="str">
            <v xml:space="preserve">
​Phases, Exit Criteria, Milestones, and Metrics:
Phase 1 – Develop Safety Oversight Management System Concept and Model (Oct 2016 – Sep 2017)Projected End Date (Phase 1) – September 2017Exit Criterion (Phase 1) – Technical report documenting a concept of operations and documenting the model for establishing safety oversight profiles for ATO facilities, systems, procedures, and safety standards.Milestone (Phase 1) – AOV receives the Technical Report documenting the SOMS Concept of Operations and documenting the System Model for establishing safety oversight profiles for ATO facilities, systems, procedures, and safety standards.Metric (Phase 1) – AOV accepts the Technical Report documenting the SOMS Concept of Operations and documenting the System Model.
Phase 2 – Develop Safety Oversight Management System Methodology (Oct 2017 – Sep 2018)Projected End Date (Phase 2) – September 2018Exit Criterion (Phase 2) – Technical report documenting the methodology to develop a data-driven closed-loop system outlining AOV oversight activities, targets, and data collection parameters based on emerging safety trends associated with ATC systems at the facility and NAS levels.Milestone (Phase 2) – AOV receives the Technical Report documenting the methodology to identify and optimize oversight activities, surveillance targets, and data collection parameters based on risk trends and AOV resources.Metric (Phase 2) – AOV receives the Technical Report documenting the SOMS methodology.
Phase 3 – Prototype Development (Oct 2018 – Sep 2019)Projected End Date (Phase 3) – September 2019Exit Criteria (Phase 3)Demonstration of the SOMS prototype.Demonstration of case studies for AOV safety oversight applications.Transfer of technology and supporting documentation to AOV implementing agent.Milestones (Phase 3)AOV receives demonstration of the SOMS prototypeAOV receives demonstration of case studies for AOV safety oversight applications.Transfer of technology and supporting documentation to AOV implementing agent.Metric (Phase 3) – AOV accepts the SOMS prototype and transfer is completed</v>
          </cell>
          <cell r="I49" t="str">
            <v>​Integrate the SOMS prototype with the other AOV information systems. Interfaces will be developed and/or tested between SOMS and other systems  interfacing with it. Integration should be completed by June 2020.
Make the SOMS tool available to AOV employees by Sept 2020.
Develop appropriate work instructions and job aids for AOV's SOMS tool by Dec 2020. Train employees by March 2021.</v>
          </cell>
          <cell r="J49">
            <v>43739</v>
          </cell>
          <cell r="K49" t="str">
            <v xml:space="preserve">
​Proactive analysis and identification of NAS-wide emerging hazards that contribute to commercial and general aviation accidents and incidents to ensure that the ATO has adequate and effective mitigation strategies in place. This will reduce the risk of:Runway incursionsSurface incidentsAirborne losses of separation.
Risk-based prioritization so that AOV can efficiently allocate oversight effort.
Providing targeted oversight plans and techniques to monitor mitigations for high risk safety issues.
Using a closed-loop system to plan and manage AOV's safety oversight activities (such as audits and assessments) and to enable the tracking and monitoring of mitigations for hazards related to aviation accidents and incidents.</v>
          </cell>
          <cell r="L49">
            <v>44592</v>
          </cell>
          <cell r="M49" t="str">
            <v>Item</v>
          </cell>
          <cell r="N49" t="str">
            <v>avs/aviationsafetyresearch/Lists/FY19 Research Requirements</v>
          </cell>
        </row>
        <row r="50">
          <cell r="A50" t="str">
            <v>A11H.SSM.13</v>
          </cell>
          <cell r="B50" t="str">
            <v>SSM</v>
          </cell>
          <cell r="C50" t="str">
            <v>Integrated Domain Safety Risk Evaluation Tool (ID-SRET)</v>
          </cell>
          <cell r="D50" t="str">
            <v>AOV-150, John Mixon</v>
          </cell>
          <cell r="E50" t="str">
            <v xml:space="preserve">
​Eghbali, Hossein, (609) 485-5982, ANG-E272</v>
          </cell>
          <cell r="F50" t="str">
            <v>Dr. Huasheng Li, ANG-E272, 609-485-8161</v>
          </cell>
          <cell r="G50" t="str">
            <v>AOV</v>
          </cell>
          <cell r="H50" t="str">
            <v xml:space="preserve">
​Phase 1 – Develop NAS Critical Systems Model (Oct 2016 – Sep 2017)Projected End Date (Phase 1) – September 2017Exit Criteria (Phase 1)Technical report documenting a concept of operations  and documenting the model for integrating all critical NAS system architectures (including NextGen) and related safety hazard data, identifying interactions and interdependencies of NAS systems, evaluating control effectiveness, and analyzing NAS change impacts to loss of separation, Near Mid-Air Collisions (NMACs), and other safety incidents.Case study that demonstrates the model and methodology for identifying overlooked safety hazards and critical risk control effectiveness problems in Safety Risk Management Documents (SRMDs).Guidance for evaluating SRMDs related to new and modified NAS systems using Integrated Domain Safety Risk Evaluation Tool (ID-SRET) and associated updates to augment AOV's Approval, Acceptance, and Concurrence (AAC) Work Instruction and SRMD Request Evaluation Worksheet.Guidance for evaluating and monitoring new/modified, critical Air Traffic Control (ATC) systems for safety-related impacts and development of associated work instructions for AOV's Safety Management Action Review Team (SMART) activities.Milestone (Phase 1) – AOV receives the technical report documenting a concept of operations and documenting the model for integrating all critical NAS system architectures (including NextGen) and related safety hazard data, identifying interactions and interdependencies of NAS systems, evaluating control effectiveness, and analyzing NAS change impacts to loss of separation, NMACs, and other safety incidents.Metric (Phase 1) – AOV accepts the technical report documenting the ID-SRET concept of operations and documenting the NAS critical systems model.
Phase 2 – Develop Separation-Minima Related Systems Model (Oct 2017 – Sep 2018)Projected End Date (Phase 2) – September 2018Exit Criteria (Phase 2)Technical report documenting a concept of operations and documenting the model for integrating separation minima related systems and related safety hazard data, identifying interactions of those procedures, evaluating control effectiveness, and analyzing procedure change impacts to loss of separation, NMACs, and other safety incidents.Case study that demonstrates the model and methodology for evaluating safety hazards for separation minima related air traffic procedure changes and analyzing procedure change impacts to loss of separation, NMACs, and other safety incidents.Guidance for evaluating SRMDs related to ATC procedures affecting air traffic separation and associated updates to enhance AOV's Facility Specific Safety Standards Work Instruction and Job Aid.Guidance for evaluating and monitoring proposed and actual changes to ATC procedures pertaining to separation minima for safety-related impacts and development of new work instructions for AOV's SMART activities.Milestone (Phase 2) – AOV receives the Technical Report documenting a concept of operations and documenting the model for integrating separation-minima related systems and related safety hazard data, identifying interactions of those procedures, evaluating control effectiveness, and analyzing procedure change impacts to loss of separation, NMACs, and other safety incidents.Metric (Phase 2) – AOV accepts the Technical Report documenting the ID-SRET Concept of Operations and documenting the separation-minima related systems model.
Phase 3 – Prototype Development (Oct 2018 – Sep 2019)Projected End Date (Phase 3) – September 2019Exit Criteria (Phase 3)
Demonstration of the ID-SRET prototype to AOV users to demonstrate how AOV can use ID-SRET functions to identify potentially overlooked hazards, evaluate the effectiveness of vulnerable risk controls, and analyze the safety impacts of NAS system and ATC procedure changes on loss of separation, NMACs, and other safety incidents.Transfer of technology and supporting documentation to AOV implementing agent.Milestones (Phase 3)AOV receives demonstration of the ID-SRET prototype to AOV users to demonstrate how AOV can use ID-SRET functions to identify potentially overlooked hazards, evaluate the effectiveness of vulnerable risk controls, and analyze the safety impacts of NAS system and ATC procedure changes on loss of separation, NMACs, and other safety incidents.Technology and supporting documentation is transferred to AOV implementing agent.Metric (Phase 3) – AOV accepts the ID-SRET prototype and transfer is completed.</v>
          </cell>
          <cell r="I50" t="str">
            <v xml:space="preserve">
​Revise AOV's Approval, Acceptance, and Concurrence (AAC) Work Instruction and related job aids in FY 2020.
Revise AOV guidance on evaluating ATC Waiver requests in FY 2020.
Update work instructions for AOV's Safety Management Reviews and Safety Management Action Review Team (SMART) activities by October 2020.
Make the ID-SRET prototype accessible to all AOV personnel to use to identify potential high-risk single points of failure, common hazard causes, and vulnerable risk controls to generate potential audit topics for critical safety areas by Dec 2019.
Train AOV employees by Jul 2020.</v>
          </cell>
          <cell r="J50">
            <v>43739</v>
          </cell>
          <cell r="K50" t="str">
            <v xml:space="preserve">
​    Because of ID-SRET, AOV will be able to proactively identify and assess safety issues for changes to legacy and future systems and air traffic procedures that comprise the NAS and therefore reduce the risk of loss of separation that contributes to near mid-air collisions and accidents. The ID-SRET model that integrates NAS architecture with safety data, including hazards, causes, and controls, will enable AOV to identify the interactions and interdependencies among NAS systems, procedures, and safety data, and assess the integrated safety risk introduced by NAS changes.
    This requirement expands the initial capability of Integrated Domain Assessment (IDA) developed in FY 2013-FY 2015 that focuses on identifying the interactions of NAS systems, evaluating safety impact and risk control effectiveness for eight selected NAS systems (ASDEX, ASR-11, ATOP, CARTS, ERAM, ETVS, RWSL, and STARS) to all major NAS systems and Air Traffic Control (ATC) procedures changes pertaining to separation minima.
    The ID-SRET safety analysis methodology will enable AOV to evaluate the safety impact of NAS changes and the effectiveness of controls for mitigating the risks to support AOV’s risk-based decision-making process. It will also enable AOV to provide objective oversight through the lifecycle of NAS changes from concept analysis to post-implementation monitoring to proactively address safety concerns.</v>
          </cell>
          <cell r="L50">
            <v>44227</v>
          </cell>
          <cell r="M50" t="str">
            <v>Item</v>
          </cell>
          <cell r="N50" t="str">
            <v>avs/aviationsafetyresearch/Lists/FY19 Research Requirements</v>
          </cell>
        </row>
        <row r="51">
          <cell r="A51" t="str">
            <v>A11H.SSM.18</v>
          </cell>
          <cell r="B51" t="str">
            <v>SSM</v>
          </cell>
          <cell r="C51" t="str">
            <v>NAS Asset Metadata System (NAMS)</v>
          </cell>
          <cell r="D51" t="str">
            <v>AOV-150, John Mixon</v>
          </cell>
          <cell r="E51" t="str">
            <v xml:space="preserve">
​Eghbali, Hossein, (609) 485-5982, ANG-E272</v>
          </cell>
          <cell r="F51" t="str">
            <v>​Eghbali, Hossein, (609) 485-5982, ANG-E272</v>
          </cell>
          <cell r="G51" t="str">
            <v>AOV</v>
          </cell>
          <cell r="H51" t="str">
            <v xml:space="preserve">
​
Phase 1 – Develop NAMS Model (Oct 2018 – Sep 2019)
Projected End Date (Phase 1) – September 2019Exit Criteria (Phase 1) -- Technical report documenting a concept of operations and documenting the model to extract, link, standardize, store, retrieve, and present aeronautical operations metadata.Milestone (Phase 1) – AOV receives the technical report documenting a concept of operations and documenting the model to extract, link, standardize, store, retrieve, and present aeronautical operations metadata.Metric (Phase 1) – AOV accepts the technical report documenting a concept of operations and documenting the model to extract, link, standardize, store, retrieve, and present aeronautical operations metadata.
Phase 2 – Develop NAMS Initial Prototype (Oct 2019 – Sep 2020)Projected End Date (Phase 2) – September 2020Exit Criteria (Phase 2)Provide a demonstration of the NAMS Integration Tool Initial Prototype to AOV users showing how NAMS can extract, link, and standardize aeronautical operations metadata.Provide a demonstration of the NAMS Database Initial Prototype to AOV users showing how NAMS can store all the metadata from the NAMS Integration Tool.Provide a demonstration of the NAMS Presentation Tool Initial Prototype to AOV users showing how the metadata in the NAMS Database can be manipulated and presented.Provide testing plan for NAMS components.Milestones (Phase 2) –AOV receives a demonstration of the NAMS Integration Tool Initial Prototype to AOV users showing how NAMS can extract, link, and standardize aeronautical operations metadata.AOV receives a demonstration of the NAMS Database Initial Prototype to AOV users showing how NAMS can store all the metadata from the NAMS Integration Tool.AOV receives a demonstration of the NAMS Presentation Tool Initial Prototype to AOV users showing how the metadata in the NAMS Database can be manipulated and presented.AOV receives the testing plan for NAMS components.Metrics (Phase 2) – AOV accepts the NAMS Integration Tool Initial Prototype.AOV accepts the NAMS Database Initial Prototype.AOV accepts the NAMS Presentation Tool Initial Prototype.AOV accepts the testing plan for NAMS components.
Phase 3 – NAMS Project Completion and Transfer (Oct 2020 – Sep 2021)Projected End Date (Phase 3) – September 2021Exit Criteria (Phase 3)Provide a demonstration of the NAMS Integration Tool Prototype to AOV users showing how NAMS can extract, link, and standardize aeronautical operations metadata.Provide a demonstration of the NAMS Database Prototype to AOV users showing how NAMS can store all the metadata from the NAMS Integration Tool.Provide a demonstration of the NAMS Presentation Tool Prototype to AOV users showing how the metadata in the NAMS Database can be manipulated and presented.Transfer of technology and supporting documentation to AOV implementing agent.Milestones (Phase 3) –AOV receives a demonstration of the NAMS Integration Tool Prototype to AOV users showing how NAMS can extract, link, and standardize aeronautical operations metadata.AOV receives a demonstration of the NAMS Database Prototype to AOV users showing how NAMS can store all the metadata from the NAMS Integration Tool.AOV receives a demonstration of the NAMS Presentation Tool Prototype to AOV users showing how the metadata in the NAMS Database can be manipulated and presented.Transfer of technology and supporting documentation to AOV implementing agent.Metric (Phase 3) – AOV accepts the NAMS prototype and transfer is completed.</v>
          </cell>
          <cell r="I51" t="str">
            <v>AOV will make NAMS available to designated AOV employees by January 2022.AOV will provide training to designated AOV employees by March 2022.AOV will develop implementation plan for NAMS by October 2022AOV will develop appropriate work instructions and job aids for NAMS by January 2023.AOV will make NAMS available to all AOV employees by July 2023.AOV will make NAMS available to other specified FAA employees by Jan 2024.</v>
          </cell>
          <cell r="J51">
            <v>44865</v>
          </cell>
          <cell r="K51" t="str">
            <v>By the Outcome Achievement Date:Provide Database of metadata for flights in the United States.Provide ability for users to perform ad-hoc retrievals of data, filtered by needed criteria.Provide ability for users to create recurring retrievals of data with pre-specified filters.Provide the FAA with the ability to assess the metrics identified in paragraph 2.3 of the FAA Strategic Initiatives Plan.Provide the FAA with the ability to assess the performance of new NextGen programs, based on flight data</v>
          </cell>
          <cell r="L51">
            <v>45688</v>
          </cell>
          <cell r="M51" t="str">
            <v>Item</v>
          </cell>
          <cell r="N51" t="str">
            <v>avs/aviationsafetyresearch/Lists/FY19 Research Requirements</v>
          </cell>
        </row>
        <row r="52">
          <cell r="A52" t="str">
            <v>A11H.SSM.19</v>
          </cell>
          <cell r="B52" t="str">
            <v>SSM</v>
          </cell>
          <cell r="C52" t="str">
            <v>General Aviation &amp; Rotorcraft Airman Certification Standards for Maneuvers Training Research</v>
          </cell>
          <cell r="D52" t="str">
            <v>Trey McClure. AFS-800</v>
          </cell>
          <cell r="E52" t="str">
            <v xml:space="preserve">
Hossein Eghbali, 609-485-5982, ANG-E272</v>
          </cell>
          <cell r="F52" t="str">
            <v>​Charles C. Johnson, 609-485-6181, ANG-E272</v>
          </cell>
          <cell r="G52" t="str">
            <v>AFS</v>
          </cell>
          <cell r="H52" t="str">
            <v xml:space="preserve">
​Phase 1: Summarize existing GAJSC supporting rationale for maneuvers for LOC-I, if any. (10/2017-8/2018)
Milestone 1: Review GAJSC LOC-I accident data to summarize rule rationale (3/2018)Milestone 2: Conduct a survey of maneuvers currently trained today and additional maneuvers required to evaluate their effectiveness against LOC-I (8/2018) 
Exit Criteria: Technical Report for Phase 1 including Maneuvers currently trained and additional maneuvers required, to evaluate for effectiveness against LOC-I (8/2018)
Metrics: List of maneuvers with supporting rationale for each maneuver included.
Phase 2: Conduct maneuvers assessment on LOC research. (11/2019)Milestone 4:  Identify maneuvers to be assessed based on Phase 1 data (9/2018)Milestone 5:  Assess if maneuvers identify key skills needed to prevent LOC-I (9/2019) 
Exit Criteria:  Technical Report for Phase 2 identifying and assessing if the maneuvers target the key skills necessary to prevent LOC-I.
Metrics:  List of candidate maneuvers and statistical confidence level(s) of said maneuvers for prevention of LOC-I.
Phase 3: Utilizing the results of Phase 2, re-evaluate and assess additional maneuvers for LOC research not covered in Phases 1 &amp; 2 and verify research findings for final set of maneuvers.
Implement finding into FAA flight training handbooks, ACS/PTS development and other pertinent guidance. (12/2020)Milestone 7:  Complete testing/assessment of recommended additional maneuvers addressed during Phase 1 &amp; 2 (3/2020).Milestone 8:  Develop content for FAA training handbooks (9/2020).
Exit Criteria: Technical Report for Phase 3 that covers a finalized set of maneuvers and contains information that will be used to implement research findings in the FAA handbooks and certification training/ practical testing standards.
Metrics: Number of new/improved maneuvers to prevent LOC-I.​
Output Products:   Report on the correlation between LOC-I accidents and current required maneuvers training (Phase 1).Report on instructor training experiences and best practices (Phase 1). Report on the results of the testing on the efficacy of different maneuvers as they apply to LOC-I (Phase 2).Report recommending changes/additions to the FAA guidance and certification testing standards (Phase 3).</v>
          </cell>
          <cell r="I52" t="str">
            <v xml:space="preserve">
 Develop changes to PTS/ACS to implement new or improved maneuvers to prevent LOC-I (12/2010).Update PTS's including: Sport, Private, Instrument, Commercial, Flight Instructor, Airline Transport Pilot.Revise FAA flight training handbooks and other pertinent guidance to prevent LOC-I. (12/2021)Update handbooks including: Airplane flying handbook, helicopter flying handbook, instrument flying handbook, and pilot's handbook of aeronautical knowledge (PHAK).Revise FAA Advisory Circulars to prevent LOC-I (12/2021):Update AC's including: AC61-83H, 61-136A, 61-137B, 61-138, 61-98B, 61-134, 61-67C, and 61-10A.Implement the change management strategy for proper implementation to the recommended changes to the training philosophy (12/2021).</v>
          </cell>
          <cell r="J52">
            <v>43374</v>
          </cell>
          <cell r="K52" t="str">
            <v xml:space="preserve">
​Reduce the general aviation fatal accident rate to no more than 1 fatal accident per 100,000 flight hours by 2020</v>
          </cell>
          <cell r="L52">
            <v>44469</v>
          </cell>
          <cell r="M52" t="str">
            <v>Item</v>
          </cell>
          <cell r="N52" t="str">
            <v>avs/aviationsafetyresearch/Lists/FY19 Research Requirements</v>
          </cell>
        </row>
        <row r="53">
          <cell r="A53" t="str">
            <v>A11H.TAS.5</v>
          </cell>
          <cell r="B53" t="str">
            <v>TAS</v>
          </cell>
          <cell r="C53" t="str">
            <v>Helicopter Safety Improvements Using Advanced Vision Systems</v>
          </cell>
          <cell r="D53" t="str">
            <v>Mike Webb, AFS-400</v>
          </cell>
          <cell r="E53" t="str">
            <v xml:space="preserve">
​Hossein Eghbali, ANG-E272, 609-485-5982</v>
          </cell>
          <cell r="F53" t="str">
            <v>Charles C. Johnson, ANG-E272, 609-485-6181</v>
          </cell>
          <cell r="G53" t="str">
            <v>AFS</v>
          </cell>
          <cell r="H53" t="str">
            <v xml:space="preserve">
​Phase 1: Perform a literature review. Summarize recent research results to identify data requirements for new experiments. Conduct an industry/product review to compile a list of available systems along with their features, providing recommendations for the most mature technologies to be considered. Identify the target EVS/SVS/HMD system and experimental configuration. Identify pilot decision-making tasks supportable by the identified EVS/SVS/HMD systems for the proposed operational concepts. Design the data-collection experiments to measure pilot performance. Milestone A. -- Selected EVS/SVS/HMD system and experimental design for its evaluation. Completion date: Sept. 2015. 
Phase 2: Conduct the pilot-in-the-loop evaluations. Analyze the data to compare differences in pilot performance/workload. Evaluate whether there is human performance improvement provided by the EVS/SVS/HMD in the instrument and visual segments of the instrument procedure. If appropriate, propose changes in display configuration, implement, and repeat evaluations. Milestone B. -- Pilot-in-the-loop simulator evaluation of selected EVS/SVS/HMD system. Completion date: Aug 2016. 
Phase 3: Recommend EVS/SVS/HMD criteria for certification and operational approval. Change visibility minima in US Standard for Terminal Instrument Procedures. Milestone C. -- Proposed criteria based upon experimental results. Completion date: Sept 2017.
Phase 4: Examine Helicopter equipage requirements for IFR flight (radio reception altitude, surveillance (ADS-B), navigation, etc.) and route structures using Advanced Vision Systems technologies. Explore the feasibility of a coupled landing system with Enhanced/Synthetic/Combined Vision for Helicopters for both onshore and offshore operations as well as visual cueing to miitgate obstacles. Study pop-up landing zone concepts using Advanced Vision Systems for search and rescue operations. Milestone D. -- Draft equippage requirements for IFR Flight using Advanced Vision Systems based upon experimental studies (flight tests and simulations). Completion Date: Mar. 2019.
Phase 5: Determine proposed IFR Heliport visibility requirements (i.e. Lead-In Lights) based on advances in Advanced Vision Systems technologies. Review and if appropriate propose modifications to operational requirements for navigation systems (i.e. Inertial Navigation Unit, WAAS, GLS, LPV, Baro.-VNAV) when combined with Advanced Vision Systems for use on helicopters in Approach, Departure, and En Route phases of flight. Milestone E. -- Proposed IFR Heliport requirements. Completion Date: Sep. 2020.
Output Products
Reports and experimental/test data containing: 
Phase 1-3:
1. A summary of the state of current technology and proposed changes or improvements.
2. A listing of the key human factors and operational/performance issues as learned from the experiments.
3. Recommendations for certification and operational approval criteria.
4. Recommendations for changes in policy, regulations, guidance material, and training requirements for implementing EVS/SVS/HMD in helicopter operations. 
Delivery date: Sept 2018.
Phase 4-5:
5. Mission specific recommendations for proposed equippage requirements for Helicopter IFR flight (Onshore and Offshore) using advanced vision systems. Input towards RTCA Minimum Operational Performance Standards (MOPS), SAE G-10 Industry Product Standards, or similar working groups/committees for Vertical Guidance/Display for Helicopter Advanced Vision Systems.
6. Recommendations for proposed IFR Heliport requirements.
Delivery date: Sept. 2020</v>
          </cell>
          <cell r="I53" t="str">
            <v xml:space="preserve">
​Implementation plan: 
Beginning in Sep. 2017: Use the literature and experimental/test data obtained from research Phases 1-3 to change visibility minima in U.S. Standard for Terminal Instrument Procedures (TERPS); update the corresponding display regulations and policy, operating rules and guidance, FAA Orders, TSOs, ACs, and AIM/AIP/PCG. 
By Sep. 2018, using the experimental data from the research Phases 1-3: Update FSIMS (Order 8900.1) guidance for Aviation Safety Inspectors on factors to considers when evaluating and approving helicopter operator use of EVS/SVS HMD technologiesChange 14 CFR Part 67 to provide guidance to operators for using EVS/SVS HMD technologies in low light (night) and low visibility conditions for extended periods.Develop guidance (e.g., AC 25-11 on electronic flight displays) on design evaluation and depiction of obstacles and obstacle volumes on these electronic flight displays.
 Beginning in Sep. 2020, using experimental data collected during research Phase 4-5: Develop updated policy and standards for new or revised helicopter equippage requirements, if necessary, for IFR flight instrument approach procedures (e.g. FAA Order 8260.3() and AC 90-80()).Contribute towards the development of standards for IFR Heliports (Onshore and Offshore).​</v>
          </cell>
          <cell r="J53">
            <v>42307</v>
          </cell>
          <cell r="K53" t="str">
            <v xml:space="preserve">
​Increased safety and performance capabilities of civil helicopter operations through regulatory and guidance material revisions. Desire a 10% reduction in the helicopter fatal accident rate from CFIT, LOC, and IIMC causal factors due to increased utilization of Helicopter IFR approaches with visibility credit for HEMS/OGP operations by 2025. Additional dispatch reliability and throughput for Helicopter Operations approaching 10% increase for certain equipped operators based on visibility reductions. These targets are dependent on industry adoption of these technologies and business case/commitment to equip helicopters with EVS/SVS systems.</v>
          </cell>
          <cell r="L53">
            <v>43373</v>
          </cell>
          <cell r="M53" t="str">
            <v>Item</v>
          </cell>
          <cell r="N53" t="str">
            <v>avs/aviationsafetyresearch/Lists/FY19 Research Requirements</v>
          </cell>
        </row>
        <row r="54">
          <cell r="A54" t="str">
            <v>A11H.TAS.7</v>
          </cell>
          <cell r="B54" t="str">
            <v>TAS</v>
          </cell>
          <cell r="C54" t="str">
            <v>Improving Go Around Safety</v>
          </cell>
          <cell r="D54" t="str">
            <v>Jeffery Schroeder, AFS-400</v>
          </cell>
          <cell r="E54" t="str">
            <v xml:space="preserve">
Hossein Eghbali, (609) 485-5982, ANG-E272</v>
          </cell>
          <cell r="F54" t="str">
            <v>Angela Campbell, (609) 485-7715, ANG-E272</v>
          </cell>
          <cell r="G54" t="str">
            <v>AFS</v>
          </cell>
          <cell r="H54" t="str">
            <v xml:space="preserve">
​
Phase I:  Establish project's foundation with a detailed project plan for addressing external recommendations (03/2018).
Milestone 1:  Form project team and assign responsibilities.
Milestone 2:  Summarize recommendations that project will address and add recent operational and relevant incidents.
Milestone 3:  Complete project plan.
Performance metric:  Plan is completed on time with prioritized recommendations.
Exit criteria: Project plan satisfies sponsor.
Phase II: Develop training and technology improvements through award of two broad agency announcements for contracted assistance to accomplish project plan - one for training improvements and one for technology improvements (12/2018).
Milestone 4:  Issue announcement in Federal Register.
Milestone 5:  Review proposals.
Milestone 6:  Award two contracts.
Milestone 7:  Execute and complete contracts with a contractor report for each.
Performance metric:  Announcement and award are completed within 10% of planned completion.
Exit criteria:  Clear and implementable training and technology improvements are developed with realistic chances of incorporation.
Phase III: Evaluate and refine training improvements in a human-in-the-loop simulation and develop path for implementing technology improvements (3/2020).
Milestone 8:  Develop simulator experimental plan.
Milestone 9:  Complete simulation.
Milestone 10:  Write report from simulator study.
Performance metric:  Simulation has participants from at least 3 major airlines and ALPA.
Exit criteria:  AFS-280 verifies that results from simulator study are feasible to implement if decision to do so is made.
Phase IV: Issue report on simulation results, training recommendations, and technology recommendations, along with means to update regulations and guidance (9/2020).
Milestone 11:  Complete project study report.
Performance metric:  Report is completed within 10% of planned completion date.
Exit criteria:  Report is reviewed by AFS-280 and ALPA prior to release.
Output Products: FAA report specifying recommendations for regulation changes, guidance changes, or both, for improving go around safety.  In the fall of 2020, the sponsor will decide on the appropriate actions based upon the report with the goal of implementing those actions within one year.​</v>
          </cell>
          <cell r="I54" t="str">
            <v xml:space="preserve">
​AFS-280 will initiate process for developing any necessary changes to regulations (Appendix E of 14 CFR part 121) or guidance (Volume 4 of 8900.1) by 12/2020 with the goal of completing notice of new rules or guidance within one year of the start date.​</v>
          </cell>
          <cell r="J54">
            <v>44105</v>
          </cell>
          <cell r="K54" t="str">
            <v xml:space="preserve">
​Reduce "potentially hazardous outcome reports" from go-arounds by a factor of 5.   Presently, the rate is 1 in 10.​</v>
          </cell>
          <cell r="L54">
            <v>45199</v>
          </cell>
          <cell r="M54" t="str">
            <v>Item</v>
          </cell>
          <cell r="N54" t="str">
            <v>avs/aviationsafetyresearch/Lists/FY19 Research Requirements</v>
          </cell>
        </row>
        <row r="55">
          <cell r="A55" t="str">
            <v>A11H.TAS.8</v>
          </cell>
          <cell r="B55" t="str">
            <v>TAS</v>
          </cell>
          <cell r="C55" t="str">
            <v>Keeping Yesterday's Incident From Becoming Tomorrow's Accident</v>
          </cell>
          <cell r="D55" t="str">
            <v>Jeffery Schroeder, AFS-400</v>
          </cell>
          <cell r="E55" t="str">
            <v xml:space="preserve">
​Hossein Eghbali, 609.485.5982, ANG-E272</v>
          </cell>
          <cell r="F55" t="str">
            <v>TBD</v>
          </cell>
          <cell r="G55" t="str">
            <v>AFS</v>
          </cell>
          <cell r="H55" t="str">
            <v xml:space="preserve">
​
Phase 1: Define the inputs, outputs, and assess feasibility.
Exit Criteria: Consensus agreement among training organizations, simulator manufacturers, and operational data providers that concept is feasible.
Milestone A: Document assessing feasibility and describing software prototype requirements.  (9/30/2019)
Phase 2: Build prototype.
Exit Criteria: Prototype can fuse operational data for three disparate incidents into three separate scenarios implementable by 80% of today's simulators used for commercial transport pilot training.
Milestone B: Prototype completed and tested for three incidents.  (12/31/2020)
Phase 3: Evaluate prototype.
Exit Criteria: Prototype can be used successfully by an operator and a training provider for incidents other than used in the prototype creation.
Milestone C: Report describing beta testing results at an operator and training provider.  (9/30/2021)​
Output products: Main product is a software prototype that fuses operational data into a training scenario within 24-hrs.   Secondary outputs are reports describing feasibility, creation, and beta test results.​</v>
          </cell>
          <cell r="I55" t="str">
            <v xml:space="preserve">
​The software prototype will be owned by the FAA and available free of charge to organizations that have operational data protections in place as determined by the FAA.  As such, the intent would be for this software to be made available after any additional refinements subsequent to the beta test are completed, estimated to be six months.  Thus, the software would be available 3/31/2022.​</v>
          </cell>
          <cell r="J55">
            <v>44470</v>
          </cell>
          <cell r="K55" t="str">
            <v xml:space="preserve">
​Reduced accident rate from previously occurring instances.   This rate reduction should begin immediately after use of the prototype.​</v>
          </cell>
          <cell r="L55">
            <v>44651</v>
          </cell>
          <cell r="M55" t="str">
            <v>Item</v>
          </cell>
          <cell r="N55" t="str">
            <v>avs/aviationsafetyresearch/Lists/FY19 Research Requirements</v>
          </cell>
        </row>
        <row r="56">
          <cell r="A56" t="str">
            <v>A11H.TAS.9</v>
          </cell>
          <cell r="B56" t="str">
            <v>TAS</v>
          </cell>
          <cell r="C56" t="str">
            <v>Wet Runway Wheel Braking Testing</v>
          </cell>
          <cell r="D56" t="str">
            <v>Charles Enders, AFS-200</v>
          </cell>
          <cell r="E56" t="str">
            <v xml:space="preserve">
​Hossein Eghbali, (609) 485-5982, ANG-E272</v>
          </cell>
          <cell r="F56" t="str">
            <v>Andrew Cheng, (609) 485-4904, ANG-E272</v>
          </cell>
          <cell r="G56" t="str">
            <v>AFS</v>
          </cell>
          <cell r="H56" t="str">
            <v xml:space="preserve">
​Phase I: Develop study team with manufacturers and air carriers
Milestone 1: Determine consensus of manufacturers and regulators on flight tests for wet runway performance (March, 2019)
Phase II: Conduct flight tests of wheel braking in a wide variety of rain rate and runway construction/maintenance situations and compare the test results with the definition of in FAR 25.109/AC-25-7C.
Milestone 2: Determine the state of wet runway performance in a wide variety of rain and runway conditions (October, 2020)
Phase III: Develop and validate models to estimate the wheel braking capability of jet aircraft based on runway parameters and meteorology data. 
Milestone 3: Determine the use of wet runway data for dispatch takeoff and landing performance and time of arrival landing distance calculations (May, 2021) 
Phase IV: Document results in publically available reports Milestone 4: Determine whether a change in wet runway performance standards and/or runway construction/maintenance standards need to be addressed (September, 2021)
​
Output Products: Detailed definitions of the state of wet runway performance in a wide variety of rain rate and runway construction/maintenance situations 
Report documenting the wheel braking capability of jet aircraft based on runway parameters and meteorology data.​</v>
          </cell>
          <cell r="I56" t="str">
            <v xml:space="preserve">
​Make a mandatory opspec for wet and contaminated runway operations to address the operational factors.</v>
          </cell>
          <cell r="J56">
            <v>44470</v>
          </cell>
          <cell r="K56" t="str">
            <v xml:space="preserve">
​Reduced runway excursions on wet runway​</v>
          </cell>
          <cell r="L56">
            <v>45291</v>
          </cell>
          <cell r="M56" t="str">
            <v>Item</v>
          </cell>
          <cell r="N56" t="str">
            <v>avs/aviationsafetyresearch/Lists/FY19 Research Requirements</v>
          </cell>
        </row>
        <row r="57">
          <cell r="A57" t="str">
            <v>A11J.AM.1</v>
          </cell>
          <cell r="B57" t="str">
            <v>AM</v>
          </cell>
          <cell r="C57" t="str">
            <v>CAMI Aerospace Medical Systems Analysis</v>
          </cell>
          <cell r="D57" t="str">
            <v>Manager of Research Requirement: Dr. E. Forster, AAM-600.  AVS Sponsor: James Fraser, M.D., Federal Air Surgeon, AAM-1</v>
          </cell>
          <cell r="E57" t="str">
            <v xml:space="preserve">
Dr. Estrella M. Forster, Civil Aerospace Medical Institute (CAMI), Manager, AAM-600, 405-954-6131​</v>
          </cell>
          <cell r="F57" t="str">
            <v>Civil Aerospace Medical Institute (CAMI, AAM-600) several in-house research personnel</v>
          </cell>
          <cell r="G57" t="str">
            <v>AAM</v>
          </cell>
          <cell r="H57" t="str">
            <v xml:space="preserve">
 The AM-1 requirement concerns research activities that enable the assessment of very large datasets including the FAA’s aircrew registry, FAA’s medical certification records, and NTSB reports of accidents and incidents.  The results of this research contribute to the FAA goals of improved flight safety.  It is aimed to develop modeling, imaging, data visualization, relational databases, data warehousing, and data mining methods to provide a complete picture of issues important to aerospace medicine including new individualized countermeasures to better address aircrew health and medical certification decision-making processes. 
Researchers are tasked to investigate the impact of advances towards NextGen, current aviation operations, and commercial space transportation (e.g., suborbital flight) including the effects of ionizing and non-ionizing radiation on living systems, identification of radiation hazards in the aviation and space environments, and development of methods of protection from such hazards (e.g., cancer and genetic defects).  For example, researchers develop recommendations for radiation exposure limits and software that calculates radiation dose in-flight and associated warning systems which assist the aircrew and aircraft cabin personnel in monitoring and maintaining their occupational exposure within safe levels.
Researchers also conduct studies to evaluate current and anticipated medical and human factors issues that may have contributed to an accident or to injuries associated with an accident.  Research activities include: answer queries related to aviation medicine; investigations on current and anticipated medical problems in aviation activities; support airmen medical certification processes; provide guidance to Aviation Medical Examiner (AME), Residents of Aerospace Medicine (RAM), and accident investigators’ in support of aeromedical education and training programs; evaluate the effects of aging and disease on airman performance; assess other aeromedical safety issues such as fatigue, spatial disorientation, loss of situational awareness, incapacitation, and impairment; and promote suitable screening procedures by evaluating emergent biomedical techniques and devices for their suitability in the aviation environment and their impact on human safety.  This research leads to a better understanding of the medical certification of disqualifying pathologies, improved human performance, and enhanced safety of flight operations.
In accordance with the AM TCRG discussions of 22 August 2016, two new research projects highlight how AAM-600 will support the AM-1 requirement in FY19.  For a detailed description of the aeromedical research execution process (e.g., phases, metrics, and milestones), please refer to Att. 1, pp. 19-26.  Such process is also described in the AVS Quality Management System (QMS), per the International Organization for Standardization (ISO) standard ISO 9001.
1. COPD__DETERMINE A CRITERIA FOR MEDICAL CERTIFICATION OF AIRMEN WITH COPD.  Background: FAA regulation 14 CFR 91.211 (Supplemental Oxygen) allows the operation of aircraft between 12,500 and 14,000 feet without supplemental oxygen for 30 minutes, with an O2 saturation of 90%.  Chronic Obstructive Pulmonary Disease (COPD) limits the amount of O2 that enters the blood, making these individuals hypoxic sooner than normal individuals.  A criteria is needed to determine what value of Forced Expiratory Volume in one second/Forced Vital Capacity (FEV1/FVC) ratio should be used to deny a medical certificate applicant and mitigate the risk posed by the COPD condition.  This risk is incapacitation or impairment in-flight.  Objective: To determine the FEV1/FVC ratio that provides an O2 saturation of 90% between 12,500 and 14,000 feet.  Spirometry, oxygen saturation, and cognitive performance will be evaluated in the normobaric environment via the Portable Reduced Oxygen Training Enclosure (PROTE) and the altitude chamber at 12,500 and 14,000 feet.  Key Milestones: Prepare and obtain approval of the research protocol by the Institutional Review Board (IRB, 2019); secure human research subject volunteers and execute protocol (2020); analyze findings and prepare technical report (2021).  Output: IRB approved Research Protocol (2019) and Technical Report (2021).
2. AFIB__ASSESS ATRIAL FIBRILLATION COMBINED WITH STROKE RELATIVE TO AIRCRAFT ACCIDENT CAUSATION.  Background: Atrial fibrillation (AFIB) is a quivering or irregular heartbeat (arrhythmia) that can lead to blood clots, stroke, heart failure, and other heart-related complications. At least 2.7 million Americans are living with AFIB.  An ischemic stroke may occur in pilots with AFIB either as the initial presenting manifestation of AFIB or despite appropriate antithrombotic prophylaxis.  In such pilots, a cardiac embolus, most commonly originating from the left atrial chamber, is a common cause of ischemic stroke (e.g., unconsciousness in-flight).  Issues specific to stroke in pilot applicants with AFIB are considered by airmen medical certification personnel, including atheroembolism, the role of anticoagulant prophylaxis (primary prevention), and the general evaluation and management of the pilot with history of stroke.  Objective: Assess the efficacy of the medical certification process by conducting a review of aircraft accidents where the medical condition of AFIB combined with stroke may have played a role in accident causation.  Key Milestones: Formulate experimental design (2019); conduct study (2019-20); analyze findings and prepare report (2020).  Output: Technical Report (2020).
The AM-1 requirement does not concern contractual or grant work performed by other entities.  The AM-1 FY19 budget reflects AAM-600's baseline operational needs. Specifically, the FAA CAMI in-house facilities, equipment, tools, IT systems, supplies, and CTR labor (n= 4) that is necessary for the conduct of research activities supporting  the AM-1 requirement, including: (a) In-Flight Incapacitation Registry (INCAP), (b) Aerospace Accident – Injury and Autopsy Data System (AA-IADS), (c) Medical Analysis and Tracking (MANTRA) Registry, (d) High Performance Aeromedical Research Computing System, (e) CARI‐6/CARI‐7A radiation alert system, (f) Aeromedical Data Visualization Operational Reporting Safety System (ADVISORSS), and (g) the Aerospace Medical Research Scientific Information System (SIS). </v>
          </cell>
          <cell r="I57" t="str">
            <v xml:space="preserve">1. Review of the product by AAM Chain of Command and Sponsor including AAM‐630, AAM-610, AAM-600, AAM‐3, and AAM‐1.  COPD: 2021 and AFIB: 2020
2. Publish and distribute the product describing the results of the effort including associated recommendations to the following stakeholders for their consideration in the improvement and harmonization of aeromedical certification processes, accident investigation practices, and training programs:  Flight Surgeons, AMEs, and other Aeromedical Specialists, via AAM-300 (CAMI Aerospace Medical Certification Division), AAM-400 (CAMI Education &amp; Training Division), AVP-100 (Accident Investigation), AFS-760 (Airmen Certification), AGC-410 (General and Administrative Litigation) and pertinent scientific and aeromedical organizations, e.g., Aerospace Medical Association-AsMA, Civil Aviation Medical Association-CAMA, SAFE Association, American Society of Aerospace Medicine Specialists-ASAMS, International Academy of Aviation and Space Medicine-IAASM, Aerospace Medicine Student and Resident Organization-AMSRO, Iberoamerican Association of Aerospace Medicine-IAAM, Transportation Safety Institute-TSI, and other international organizations and government agencies concerned with aviation safety.   COPD: 2022 and AFIB: 2021
3.  AAM-300 and AAM-400 incorporate the recommendations offered in Aeromedical Certification documents (e.g., AME Manual and Training documents), Quality Management System Processes, Education and Training Plans, and FAA MedXPress Form 8500-8, as appropriate.  Other organizations, owners of the documents highlighted in Criteria #2 (Evidence), also incorporate said recommendations in such documents, as appropriate. COPD: 2022 and AFIB: 2021
</v>
          </cell>
          <cell r="J57">
            <v>44104</v>
          </cell>
          <cell r="K57" t="str">
            <v xml:space="preserve">
The AM-1 research requirement focuses on the human in the NAS and does not represent a single research study or topic.  The requirement will address the bioinformatics/numerical sciences, medical, aeromedical accident investigation, and radiobiological aspects of aerospace operations.  The expected sponsor outcomes from the &gt; 100 research activities that address this requirement, described in Att.1, are:
1.            Analysis of medical certification, accident, forensic, and biological data to derive methods, recommendations, and/or tools to ensure human safety in aerospace operations.
2.            Evaluation of trends in physiological, human factors, clinical, and forensic findings from civil aviation aircraft accidents and incidents to support accident investigation processes and develop strategies to mitigate aeromedical risks.
3.            Assessment of the impact of commercial space transportation (e.g., suborbital flight) including the effects of ionizing and non-ionizing radiation on living systems, identification of radiation hazards in the aviation and space environments, and development of methods of protection from such hazards (e.g., cancer and genetic defects).
4.            Development of recommendations for radiation exposure limits and software that calculates radiation dose in-flight and associated warning systems which assist the aircrew and aircraft cabin personnel in monitoring and maintaining their occupational exposure within safe levels.
5.            Development and maintenance of comprehensive aeromedical research databases and software tools to support epidemiological studies and probabilistic risk analyses methodologies towards the realization of aeromedical safety management systems.
6.            Promotion of suitable screening procedures by evaluating emergent safety threats, biomedical techniques, disease, and medical devices for their suitability in the aviation environment and/or their impact on human safety. 
7.            Guidance to Aviation Medical Examiners (AMEs), Residents in Aerospace Medicine (RAMs), Accident Investigators, students, and other aviation specialists in support of aeromedical education and training programs.
8.            Service as an advisory resource in areas relating to aeromedical factors affecting or expected to affect aerospace safety including the effects of aging and disease on airman performance, fatigue, spatial disorientation, loss of situational awareness, incapacitation, and impairment.
The expected sponsor outcomes from the highlighted research projects supporting this requirement (AFIB/Stroke and COPD) are:
Increased understanding of the risk these pathologies represent in terms of accident investigation causation or factors involved in such analysisImproved medical certification criteria and other guidance relative to these pathologiesEnhanced didactic materials for AMEs and RAMs when considering special issuance certificates involving these pathologies or their combined effects on human safetyHarmonization of standards across civil aviation authorities relative to medical certification special issuance processes</v>
          </cell>
          <cell r="L57">
            <v>44834</v>
          </cell>
          <cell r="M57" t="str">
            <v>Item</v>
          </cell>
          <cell r="N57" t="str">
            <v>avs/aviationsafetyresearch/Lists/FY19 Research Requirements</v>
          </cell>
        </row>
        <row r="58">
          <cell r="A58" t="str">
            <v>A11J.AM.2</v>
          </cell>
          <cell r="B58" t="str">
            <v>AM</v>
          </cell>
          <cell r="C58" t="str">
            <v>CAMI Aeromedical Accident Prevention &amp; Investigation</v>
          </cell>
          <cell r="D58" t="str">
            <v>Manager of Research Requirement: Dr. E. Forster, AAM-600.  AVS Sponsor: James Fraser, M.D., Federal Air Surgeon, AAM-1</v>
          </cell>
          <cell r="E58" t="str">
            <v>Dr. Estrella M. Forster, Civil Aerospace Medical Institute (CAMI), Manager, AAM-600, 405-954-6131
​</v>
          </cell>
          <cell r="F58" t="str">
            <v>Civil Aerospace Medical Institute (CAMI, AAM-600) several in-house research personnel</v>
          </cell>
          <cell r="G58" t="str">
            <v>AAM</v>
          </cell>
          <cell r="H58" t="str">
            <v>The AM-2 requirement concerns research activities that enable the detection and measurement of drugs, alcohol, toxic gases, and toxic industrial chemicals in victims of fatal aircraft accidents and as these contribute to the analysis of accident causation.  The research includes assessing the conditions that affect the accuracy and validity of such measurements and adapting and/or developing improved methods for making such measurements.  Researchers obtain clinical chemical parameters to determine significant health trends in aviation personnel, conduct research to identify biochemical factors that affect humans, study toxicity of combustion gases and pharmaceuticals, and develop new and sensitive analytical procedures to address the continuous advances in laboratory technology and pharmacologic agents as these are introduced in the market. 
This requirement includes the performance of gene expression research that involves the functional analysis of environmentally responsive genes and their protein products in the context of normal and abnormal physiologic states.  This approach combines information from messenger ribonucleic acid (mRNA) and protein expressions with computational methods to examine networks of responsive genes that signal physiologic compromise and performance impairment following exposure to stressors such as fatigue, alcohol, drugs, hypoxia, disease, or cosmic radiation.  This research leads to improved biological sample collection methods, analytical procedures, and technologies that will ultimately provide an approach to identify or predict these effects (e.g., a "genomics black box").
In accordance with the AM TCRG discussions of 22 August 2016, three new research projects and one continuing FY18 project highlight how AAM-600 will support the AM-2 requirement in FY19.  For a detailed description of the aeromedical research execution process (e.g., phases, metrics, and milestones), please refer to Att. 1, pp. 19-26.  Such process is also described in the AVS Quality Management System (QMS), per the International Organization for Standardization (ISO) standard ISO 9001.
1. PSYCHO__ANTIPSYCHOTIC MEDICATIONS.  Objective:  Develop a chromatographic/ mass spectrometry method for the analysis of antipsychotic medications in postmortem specimens to confirm and quantitate the presence of antipsychotic medications in postmortem fluids and tissues.  Antipsychotics are disqualifying medications -  a class of psychiatric medication primarily used to manage psychosis (including delusions, hallucinations, paranoia or disordered thought), principally for schizophrenia and bipolar disorder.  Examples are: Abilify, Zyprexa, Seroquel, and Risperdal.  Key Milestones: Develop, validate, and describe the methodology (4Q19).   Output: Forensic Toxicology Laboratory Methodology and Technical Report (2019).
2. FEMME__FEMALE PILOT MEDICATIONS.   Background: According to a 2007 study, during their last medical certification examination 0-27 months prior to an NTSB event, a total of 216 (30%) of 717 female pilots (age= 47 ± 13) reported taking medications.  Seventy-five (35%) of these pilots did not specify which medication or for what purpose.  Eight different pain relievers were reported by 18 aviators.  Thirty-seven percent of the pilots reported hormone (estrogen) replacement therapy and 28% reported contraceptive medications.  Allergy medications (antihistamines, decongestants, steroids) were reported by 16 aviators while nine reported medications concerning hypertension therapy.  Toxicological findings from four accidents (three of them resulting in fatalities) included antihistamine, sertraline, pentazocine, alprazolam, or hydrocodone - though only the latter had been reported by the pilot to her Aviation Medical Examiner.   Objective: Evaluate the characteristics of drugs found and other relevant information in the female pilot population.  This assessment will include both fatal and non-fatal accidents.  Early studies from CAMI suggested that there may be significant differences in the male and female pilot population with respect to medications and their reporting.  For example, it appeared that females may be more likely to report drug use than their male counterparts.  Key Milestones: Formulate the experimental design (2019); conduct study (2019-20); analyze findings and prepare technical report (2021).  Output: Technical Report (2021).
3. MODAFINIL__GENE EXPRESSION PATTERNS IN RESPONSE TO MODAFINIL AS COUNTERMEASURE TO SLEEP DEPRIVATION.  Objective: Determine gene expression patterns in sleep-deprived individuals exposed to 36-hours of total sleep deprivation (TSD) utilizing Modafinil (aka Alertec, Modavigil, and Provigil) as a countermeasure. This study will be conducted in a collaboration with J. Lynn Caldwell of the Naval Medical Research Unit (NAMRU-Dayton).  Modafinil is used to treat excessive sleepiness or shift work sleep disorder (sleepiness during scheduled waking hours and difficulty falling asleep or staying asleep during scheduled sleeping hours in people who work at night or on rotating shifts). Modafinil is also used along with breathing devices or other treatments to prevent excessive sleepiness caused by obstructive sleep apnea/hypopnea syndrome (a sleep disorder in which the patient briefly stops breathing or breathes shallowly many times during sleep and therefore doesn't get enough restful sleep).  Key Milestones: Collect samples NAMRU-D (2017 – 2018); compare gene expression patterns between subjects exposed to TSD alone and TSD with Modafinil as a countermeasure (2019-2020). Each study participant will be exposed to both conditions thereby serving as their own control; analyze data and prepare report (2020-2021).  This study will serve as an initial foray into the effects of a stimulant and gene expression differences between TSD and a stimulating countermeasure to sleep deprivation.  Output: Technical Report (2021). 
4. SLEEPDEP__Continuation of research project presented under the FY18 AM-2 TCRG Requirement.  COMPARISON ACROSS MULTIPLE TYPES OF SLEEP DEPRIVATION.  This project was approved in FY18 under the FY18 AM-2 TCRG requirement.  Funding is required in FY19 for its second year of execution as described in the FY18 Phase I and II of the AVS RE&amp;D Prioritization Process and associated documents (Fall, 2015). Output: Technical Report (2022).
The AM-2 requirement does concern grant work performed by other entities.  Project #3 (MODAFINIL) will include performance of certain activities by NAMRU-D and TBD Academia.  Details will be provided in the cost proposal for said project.  Project #4 (SLEEPDEP) will include performance of certain activities by TBD Academia and Industry, as described previously.  Otherwise, the AM-2 FY19 budget reflects AAM-600's baseline operational needs.  Specifically, the FAA CAMI in-house facilities, equipment, tools, IT systems, supplies, and in-house CTR labor (n= 2) that is necessary for the conduct of research activities supporting the AM-2 requirement, including: pipetting system; gas chromatography (GC)/mass spectrometer (MS) instruments; high-performance liquid chromatography (HPLC)/MS; HPLC/ultra violet and fluorescence detection systems; GC/tandem MS; headspace gas chromatography/flame ionization detector; ultra-performance liquid chromatography/tandem MS; ultra-performance liquid chromatography/time of flight mass spectrometer; Toxicology Database System (ToxDB); Toxicology and Forensic Case Management Application (ToxFlo™); microarray analysis for whole transcriptome screening experiments; quantitative polymerase chain  reaction in 96-well format; plate reader/washer system for 96-well ELISA (enzyme-linked immunosorbent assay) ; fluorescence resonance energy transfer and bioluminescent resonant energy transfer assays of protein binding and activity; suspension bead array system for multiplex protein marker discovery; gas incubators for tissue culture under controlled oxygen levels; fluorescent microscopy and digital imaging; 4-color flow cytometry; gel and western blot imaging; nucleic acid and protein qualitative analytical system; nucleic acid and protein quantitation via spectrophotometry; and subscriptions to Ingenuity Pathway Analysis and TRANSFAC databases.
​</v>
          </cell>
          <cell r="I58" t="str">
            <v>1. Review of the product by AAM Chain of Command and Sponsor including AAM‐610, AAM-600, AAM‐3, and AAM‐1.  
PSYCHO: 2019
FEMME: 2021
MODAFINIL: 2021
SLEEPDEP: 2022
2. Publish and distribute the final document/product describing the results of the effort including associated recommendations to the following stakeholders for their consideration in the improvement and harmonization of aeromedical certification processes, accident investigation practices, forensic toxicology &amp; biochemistry laboratory methodologies regarding the collection of biological samples during accident investigation processes, and training programs:  Flight Surgeons, AMEs, and other Aeromedical Specialists, via AAM-300 (CAMI Aerospace Medical Certification Division), AAM-400 (CAMI Education &amp; Training Division), AVP-100 (Accident Investigation), AFS-760 (Airmen Certification), AGC-410 (General and Administrative Litigation) and pertinent scientific and aeromedical organizations, e.g., Aerospace Medical Association- AsMA, Civil Aviation Medical Association-CAMA, American Society of Aerospace Medicine Specialists-ASAMS, Aerospace Medicine Student and Resident Organization-AMSRO, Iberoamerican Association of Aerospace Medicine-IAAM, American Academy of Forensic Sciences, Society of Forensic Toxicologists-SOFT, Mid-South Computational Biology and Bioinformatics Society-MCBIOS, Transportation Safety Institute-TSI, and other international organizations and government agencies concerned with aviation safety.  
PSYCHO: 2020
FEMME: 2022
MODAFINIL: 2022
SLEEPDEP: 2023
3.  AAM-300 and AAM-400 incorporate the recommendations offered in Aeromedical Certification documents (e.g., AME Manual and Training documents), Education and Training Plans, and FAA MedXPress Form 8500-8, as appropriate. AAM-610 incorporates findings in biochemical, molecular biology, and calibration laboratory processes and related AVS QMS documents, as appropriate.  Other organizations, owners of the documents highlighted in Criteria #2 (Evidence), also incorporate said recommendations in such documents, as appropriate.
PSYCHO: 2020
FEMME: 2022
MODAFINIL: 2022
  SLEEPDEP: 2023</v>
          </cell>
          <cell r="J58">
            <v>43738</v>
          </cell>
          <cell r="K58" t="str">
            <v xml:space="preserve">The AM-2 research requirement focuses on the human in the NAS and does not represent a single research study or topic.  The requirement will address the forensic toxicology, biochemistry, and molecular biology disciplines of aerospace medicine.  The expected sponsor outcomes from the &gt; 80 research activities that address this requirement, described in Att.1, are:
Develop advanced toxicological and biochemistry methodologies to detect and analyze human biological samples for emerging drugs, toxins, and other substances that may impact pilot performance or assist in determining accident causality. Develop gene expression (biomarker) methodologies to detect and quantify impairment from alcohol, drugs, fatigue, hypoxia, and other environmental or aeromedical stressors (e.g., disease or impairment) relative to human safety and performance in aerospace operations. Investigate current and anticipated aeromedical issues and technology that may impact human safety in aerospace operations, particularly in the fields of biochemistry, toxicology, and genomics.Serve as an advisory resource in areas relating to aeromedical factors affecting or expected to affect aerospace safety
The expected sponsor outcomes from the four highlighted research projects supporting this requirement are:
Strategies, methods, recommendations, and/or tools to mitigate aeromedical risks relative to:
Medical certification decision-making processes
Airmen and AME education programs – facilitation of truth in reporting
Support of FAA and NTSB accident investigation processes:
Identification of forensic actors that may impact pilot performance or assist in determining accident causality
Detection and quantification of pilot incapacitation or impairment
Detection and quantification of compromised performance in flight
Quantification of the effects of Modafinil on cognitive performance and as a countermeasure to sleep deprivation
Improved detection and quantification of disqualifying medications
Enable the development of a "Genomics Black Box" that ascertains pilot state in response to stressors such as fatigue/sleep deprivation
</v>
          </cell>
          <cell r="L58">
            <v>45199</v>
          </cell>
          <cell r="M58" t="str">
            <v>Item</v>
          </cell>
          <cell r="N58" t="str">
            <v>avs/aviationsafetyresearch/Lists/FY19 Research Requirements</v>
          </cell>
        </row>
        <row r="59">
          <cell r="A59" t="str">
            <v>A11J.AM.3</v>
          </cell>
          <cell r="B59" t="str">
            <v>AM</v>
          </cell>
          <cell r="C59" t="str">
            <v>CAMI Human Protection &amp; Survival</v>
          </cell>
          <cell r="D59" t="str">
            <v>Manager of Research Requirement: Dr. E. Forster, AAM-600.  AVS Sponsor: James Fraser, M.D., Federal Air Surgeon, AAM-1</v>
          </cell>
          <cell r="E59" t="str">
            <v xml:space="preserve">
​Dr. Estrella M. Forster, Civil Aerospace Medical Institute (CAMI), Manager, AAM-600, 405-954-6131</v>
          </cell>
          <cell r="F59" t="str">
            <v>CAMI Aerospace Medical Research Division, AAM-600, several in-house research personnel</v>
          </cell>
          <cell r="G59" t="str">
            <v>AAM</v>
          </cell>
          <cell r="H59" t="str">
            <v xml:space="preserve">
​The AM-3 requirement concerns research activities that address the numerous advances in materials, structures, aircraft configuration, equipment, and emergency procedures that affect aircrew, cabin crew, and passenger safety, particularly as it relates to crashworthiness and survival issues.  Researchers conduct studies to assess how these advances affect human safety and to achieve a better understanding of crash environments including head impact, seat deformation, occupant restraint performance, safety device effectiveness and emergency evacuation; all key issues in aircraft certification processes. 
Emergency evacuation issues frequently arise during accidents, where scenarios develop that cannot be simulated during certification.  Identifying these factors in the absence of accidents is difficult, but is essential to prevent death and injury.  Naïve subject testing is often not viable to address these situations. Analytical tools and empirical data are needed to confirm the effects of such identified factors, using accident histories and findings from the technical literature, as well as empirical data and analyses derived from experimentation. Past results of such efforts have provided keen insights, redesigns, or alternative implementations to forestall otherwise disruptive changes.  Likewise, improvements in systems to inform passengers and crew about emergency issues and prepare and enable occupants to speed evacuation will directly improve safety and take advantage of improvements in other areas such as fire safety and crash survival.  
This research includes the emulation of crash situations in dynamic environments, the mitigation of injury and death resulting from aircraft emergencies, including events that involve in-flight conditions, aircraft emergency evacuation, and post-emergency survival, including water survival.  Outputs from tasks that address this requirement include better mathematical tools and predictive capability to improve understanding of factors capable of disrupting evacuations, to improve the ability to analyze potential for emerging threats, enhance provision of empirical data and analyses by which to guide certification decisions, and assist in the development of advisory and regulatory documentation.  Research questions also address specific issues such as aircraft exit size and location, design of emergency escape slides, performance of survival equipment, passenger and aircrew behavior, and passenger information requirements.   This research also supports FAA regulatory activities, interagency training exercises (utilization of CAMI facilities), Biodynamics Workshops to enhance engineering research practices across the industry, and Cabin Safety Research Workshops designed to disseminate research findings to aviation industry personnel, with a focus on flight attendants.
Research activities also address the numerous environmental issues present in aerospace operations and that demand the continued investigation of their effect on human physiology, performance, and behavior.  The teams investigate aeromedical research topics such as altitude stress, procedure improvements relative to aircraft separation, cabin environmental control systems, methods of detection/protection from environmental threats, hypoxia training devices, protective breathing equipment, modeling tools to assess and predict physiologic impairment, and the adequacy of current and emerging technology at altitude such as medical monitoring tools (e.g., glucometers and  insulin pumps) and fire extinguishers.
In accordance with the AM TCRG discussions of 22 August 2016, two new research projects highlight how AAM-600 will support the AM-3 requirement in FY19.  For a detailed description of the aeromedical research execution process (e.g., phases, metrics, and milestones), please refer to Att. 1, pp. 19-26.  Such process is also described in the AVS Quality Management System (QMS), per the International Organization for Standardization (ISO) standard ISO 9001.
1. ANEMIA__DETERMINE CRITERIA FOR MEDICAL CERTIFICATION OF AIRMEN WITH CHRONIC ANEMIA.  Background:  Anemia reduces tissue oxygenation and can be associated with widespread organ dysfunction, particularly when the hemoglobin concentration falls below 10 g/dl or the hematocrit is less than 30%.  Work capacity and the compensation to conditions of hypoxia are also reduced.  In acute blood loss, cardiovascular decompensation can occur from volume loss, leading to loss of +Gz tolerance and syncope.  Objective: To determine a hemoglobin (Hbg) level that provides an O2 saturation of 90% between 12,500 and 14,000 feet.  FAA regulation 14 CFR 91.211 (Supplemental Oxygen) allows the operation of aircraft between 12,500 and 14,000 feet without supplemental oxygen for 30 minutes, with an O2 saturation of 90%.  Anemia limits the amount of O2 that the blood can carry, making these individuals hypoxic sooner than normal individuals. The response of O2 saturation with altitude, between 12,500 and 14,000 feet, needs to be studied for pilots with 10 &lt; Hbg &lt; 12 gm/dl to determine if these pilots meet the 90% O2 saturation requirement.  Blood hemoglobin level, oxygen saturation, and cognitive performance will be evaluated in the normobaric environment via the portable reduced oxygen training enclosure (PROTE) and the altitude chamber at 12,500 and 14,000 feet.  Key Milestones: Prepare and obtain approval of the Research Protocol by the Institutional Review Board (IRB, 2018); secure human research subject volunteers and execute protocol (2019); analyze findings and prepare technical report (2020).    Output:  IRB Protocol (2018) and Technical Report (2020). 
2. CABIN__PASSENGER EVACUATION FROM ALTERNATIVE HORIZONTAL CABIN CONFIGURATIONS.  Objective: To study passenger evacuation from a narrow body aircraft that has suffered an incident which changes the normal attitude of the cabin at the ground, such as a runway overrun to an uneven surface or a landing gear collapse.  This data will be collected using the FlexSim.  Key Milestones: Prepare and obtain approval of the Research Protocol by the IRB (2019); secure human research subject volunteers and execute protocol (2020); analyze findings and prepare technical report (2021).  Output:  Technical Report (2021).The AM-3 requirement does not concern contractual or grant work performed by other entities.  The AM-3 FY19 budget reflects AAM-600's baseline operational needs.  Specifically, the FAA CAMI in-house facilities, equipment, tools, IT systems, supplies, and in-house CTR labor (n= 1) that is necessary for the conduct of research activities supporting  the AM-3 requirement, including: Physiology Research Laboratory, Research Altitude (hypobaric) Chamber, Reduced Oxygen Breathing Device (ROBD), respiratory testing equipment, ultrasound system, plethysmograph, electroencephalogram, electrocardiogram, transcranial Doppler, mass spectrometers, multiple data acquisition systems, B-747 Aircraft Environment Research Facility (AERF); Flexible Aircraft Cabin Simulator (FlexSim); Water Survival Research Facility (WSRF); B-727 Aircrew Firefighting Research Laboratory (AFRL); Cabin Safety Research Laboratory (CSRL), Impact Sled (horizontal accelerator); High-Rate Load Frame; Fabrication Shop; Anthropometric Test Device (ATD) Shop; Photometric Equipment, and Modeling tools.</v>
          </cell>
          <cell r="I59" t="str">
            <v>​1. Review of the product by AAM Chain of Command and Sponsor including AAM‐630, AAM-600, AAM‐3, and AAM‐1.  
ANEMIA: 2020
CABIN: 2021
2. Publish and distribute the product describing the results of the effort including associated recommendations to the following stakeholders for their consideration in the improvement and harmonization of aeromedical certification processes, accident investigation practices, and training programs:  Flight Surgeons, AMEs, and other Aeromedical Specialists, via AAM-300 (CAMI Aerospace Medical Certification Division), AAM-400 (CAMI Education &amp; Training Division), AVP-100 (Accident Investigation), AFS-760 (Airmen Certification), AGC-410 (General and Administrative Litigation), AIR (Aircraft Certification), AST (Space Transportation), and pertinent scientific and aeromedical organizations, e.g., Aerospace Medical Association-AsMA, Civil Aviation Medical Association-CAMA, SAFE Association, American Society of Aerospace Medicine Specialists-ASAMS, International Academy of Aviation and Space Medicine-IAASM, Aerospace Medicine Student and Resident Organization-AMSRO, Iberoamerican Association of Aerospace Medicine-IAAM, Transportation Safety Institute-TSI, Institute of Electrical and Electronics Engineers (IEEE), Cabin Safety Research Technical Group (CSRTG), American Society of Mechanical Engineers (ASME), SAE International, and other international organizations and government agencies concerned with aviation safety.  
ANEMIA: 2021
CABIN: 2022
3.  The entities above incorporate the recommendations offered in regulatory documents (advisory circulars and orders), AVS Quality Management System Processes, and Education and Training Plans, as appropriate.  
ANEMIA: 2021
CABIN: 2022</v>
          </cell>
          <cell r="J59">
            <v>44104</v>
          </cell>
          <cell r="K59" t="str">
            <v xml:space="preserve">
​The AM-3 research requirement focuses on the human in the NAS and does not represent a single research study or topic.  The requirement will address the cabin safety, human factors, engineering, biodynamics, environmental, and physiology disciplines of aerospace medicine.  The expected sponsor outcomes from the &gt; 75 research activities that address this requirement, described in Att.1, are:
1.            Develop design and certification test methods and criteria to ensure occupant survival at maximum airframe impact tolerance.
2.            Develop and validate mathematical models to simulate, facilitate, and improve item 1 above.
3.            Provide recommendations for the development of industry-wide standards and coordinate/participate in these standardization efforts through professional associations and workshops.
4.            Develop safety and emergency equipment standards, procedures, and criteria to ensure evacuation capability for all aircraft occupants from all aircraft incidents and survivable aircraft accidents.
5.            Investigate environmental factors that influence human physiology and performance in aerospace environments.
6.            Serve as an advisory resource in areas relating to biodynamics, altitude and other aviation environment's physiology, and cabin safety issues affecting or expected to affect aerospace safety.
The expected sponsor outcomes from the two highlighted research projects supporting this requirement are:Strategies, methods, recommendations, and/or tools to mitigate aeromedical risks relative to:Medical certification decision-making processesAirmen and AME education programs – truth in reportingSupport of FAA and NTSB accident investigation processes:Identification of human and cabin safety actors that may impact successful egress from the aircraftDetection and quantification of pilot incapacitation or impairment due to diseaseProvide empirical data for future possible safety and/or regulatory developments considering some of the most common emergency (non-planned or preemptive) evacuation situations. This data would also be used for accident investigation analysis and provide a verification and validation pool of data for the development and assessment of computer simulation models that may be used for accident investigation.</v>
          </cell>
          <cell r="L59">
            <v>44834</v>
          </cell>
          <cell r="M59" t="str">
            <v>Item</v>
          </cell>
          <cell r="N59" t="str">
            <v>avs/aviationsafetyresearch/Lists/FY19 Research Requirements</v>
          </cell>
        </row>
        <row r="60">
          <cell r="A60" t="str">
            <v>A11J.FCMS.1</v>
          </cell>
          <cell r="B60" t="str">
            <v>FCMS</v>
          </cell>
          <cell r="C60" t="str">
            <v>CO2 Limit Research</v>
          </cell>
          <cell r="D60" t="str">
            <v>Stephen Happenny, ANM-112</v>
          </cell>
          <cell r="E60" t="str">
            <v xml:space="preserve">
​Robert McGuire, ANG-E271
Flight Controls and Mechanical Systems Program
609-485-4494
 </v>
          </cell>
          <cell r="F60" t="str">
            <v>Estrella M. Forster, Ph.D, Manager, Aerospace Medical Research Division (AAM-600)</v>
          </cell>
          <cell r="G60" t="str">
            <v>AIR</v>
          </cell>
          <cell r="H60" t="str">
            <v xml:space="preserve">
​FAA CAMI has been asked to evaluate the Harvard Study and when completed will determine if FAA needs to conduct research to corroborate the Harvard Study or to refute it. If necessary, CAMI may perform research to test the impact to cognitive functions from increased levels of CO2 at cabin altitudes of transport category airplanes (i.e., up to 8,000 feet pressure altitude).</v>
          </cell>
          <cell r="I60" t="str">
            <v xml:space="preserve">
​If the CAMI research shows an impact to cognitive functions FAA will need to revise 14 CFR Part 25.831 limit for CO2 to ensure an acceptable level of safety. FAA would initiate rulemaking activity (ARAC or ARC) beginning in 2021.</v>
          </cell>
          <cell r="J60">
            <v>44197</v>
          </cell>
          <cell r="K60" t="str">
            <v xml:space="preserve">
If FAA CAMI Research corroborates the results of the Harvard Study then we will initiate rulemaking to revise Part 25.831.  This review could also be used to revise Part 25.831 &amp; 25.832 to update these regulations to permit advancements in the design and operation of environmental control systems.</v>
          </cell>
          <cell r="L60">
            <v>44927</v>
          </cell>
          <cell r="M60" t="str">
            <v>Item</v>
          </cell>
          <cell r="N60" t="str">
            <v>avs/aviationsafetyresearch/Lists/FY19 Research Requirements</v>
          </cell>
        </row>
        <row r="61">
          <cell r="A61" t="str">
            <v>A11J.FCS.4</v>
          </cell>
          <cell r="B61" t="str">
            <v>F&amp;CS</v>
          </cell>
          <cell r="C61" t="str">
            <v>System level crashworthiness injury criteria and certification methodology</v>
          </cell>
          <cell r="D61" t="str">
            <v>Jeff Gardlin, ANM-115</v>
          </cell>
          <cell r="E61" t="str">
            <v xml:space="preserve">
​Richard DeWeese, 405-954-7529, AAM-600</v>
          </cell>
          <cell r="G61" t="str">
            <v>AIR</v>
          </cell>
          <cell r="H61" t="str">
            <v xml:space="preserve">
​
Phase 1: Identify aviation specific injury criteria. (October 2018)  Exit Criteria: Safety criteria are identified that evaluate the most likely crash injury risks to aircraft occupants.
Milestone 1A: Identify candidate injury criteria considering existing FAA regulations and policy, and criteria developed for other impact environments. 
Milestone 1B:  Develop baseline injury criteria for the aviation environment for all aircraft types and likely crash conditions.
Metric 1: Generalized criteria identified that permits evaluation of the level of safety provided all aircraft occupants.
Phase 2: Assess methods of demonstrating compliance with the generalized aviation injury criteria (October 2020). Exit Criteria: Successful assessment of current technology against criteria.
Milestone 2A: Data review of existing tests that meet current regulations to identify representative samples that can be re-assessed using the generalized criteria
Milestone 2B: An analysis of existing crash data against the generalized criteria
Milestone 2C: Analysis of potential crash conditions using analytical tools to evaluate occupant injury risk with the generalized criteria.
Metric 2: Generalized criteria provides the same or higher level of safety as current regulatory requirements
Phase 3: Validate application of the generalized injury criteria as part of a system level crashworthiness assessment. (October 2021)  Exit Criteria: The application of the generalized injury criteria is successfully demonstrated and draft advisory material is provided.
Milestone3A: Using the outputs of phase 1 and 2, develop procedures for demonstrating compliance with a system level crashworthiness rule.
Milestone 3B: Use the procedures developed to conduct simulated trade studies to demonstrate its application.
                Metric 3: Crashworthiness assessment procedure developed that is applicable to all aircraft types.
​</v>
          </cell>
          <cell r="I61" t="str">
            <v xml:space="preserve">
​The research should result in a wealth of data concerning injury mechanisms and human tolerance. The entire program will need to be completed prior to initiating rulemaking, in order to correctly define the scope of the rulemaking, and maximize the benefit to cost ratio. Thus at the conclusion of the program in 2021, an NPRM may be Initiated.
However, the interim phases may yield information that is suitable for policy/guidance under the current rules, and this will be initiated as the data are produced if appropriate.  Note that reduced funding at the start of this program will result in the program extending in to 2021</v>
          </cell>
          <cell r="J61">
            <v>44469</v>
          </cell>
          <cell r="K61" t="str">
            <v xml:space="preserve">
​Improved and consistent safety for occupants regardless of the type of airplane, or seating arrangement they are in.</v>
          </cell>
          <cell r="L61">
            <v>45108</v>
          </cell>
          <cell r="M61" t="str">
            <v>Item</v>
          </cell>
          <cell r="N61" t="str">
            <v>avs/aviationsafetyresearch/Lists/FY19 Research Requirements</v>
          </cell>
        </row>
        <row r="62">
          <cell r="A62" t="str">
            <v>A11J.FCS.7</v>
          </cell>
          <cell r="B62" t="str">
            <v>F&amp;CS</v>
          </cell>
          <cell r="C62" t="str">
            <v>Effects of cabin seat pitch and alternative seat configurations on evacuation</v>
          </cell>
          <cell r="D62" t="str">
            <v>Jeff Gardlin, ANM-115</v>
          </cell>
          <cell r="E62" t="str">
            <v xml:space="preserve">
​David Weed, 405-954-9218, AAM-600</v>
          </cell>
          <cell r="F62" t="str">
            <v>Unk</v>
          </cell>
          <cell r="G62" t="str">
            <v>AIR</v>
          </cell>
          <cell r="H62" t="str">
            <v xml:space="preserve">
PHASE 1: Identify relevant configurations and Develop experimental protocols FY18 March 2018
Draft test plan November 2018 Identify test subject source
PHASE 2: Perform testing FY19 February 2019 Configure test articles
May 2019 Conduct tests​
September 2019 Deliver Report</v>
          </cell>
          <cell r="I62" t="str">
            <v xml:space="preserve">
​Utilize the data presented in the report to issue guidance concering the ramifications of different seating configurations on evacuation.​</v>
          </cell>
          <cell r="J62">
            <v>43840</v>
          </cell>
          <cell r="K62" t="str">
            <v xml:space="preserve">
​Novel seating arrangements maintain the level of safety intended by the regulations.​</v>
          </cell>
          <cell r="L62">
            <v>44378</v>
          </cell>
          <cell r="M62" t="str">
            <v>Item</v>
          </cell>
          <cell r="N62" t="str">
            <v>avs/aviationsafetyresearch/Lists/FY19 Research Requirements</v>
          </cell>
        </row>
        <row r="63">
          <cell r="A63" t="str">
            <v>A11J.RS.1</v>
          </cell>
          <cell r="B63" t="str">
            <v>RS</v>
          </cell>
          <cell r="C63" t="str">
            <v>Occupant Protection for Legacy Rotorcraft</v>
          </cell>
          <cell r="D63" t="str">
            <v>Matthew Fuller ASW 112 Rotorcraft Directorate/Standards Staff</v>
          </cell>
          <cell r="E63" t="str">
            <v xml:space="preserve">
Civil Aerospace Medical Institute (CAMI) AAM-600, Dr. Estrella Forster, 405-954-6131 Manager, AAM-630</v>
          </cell>
          <cell r="F63" t="str">
            <v>Civil Aerospace Medical Institute (CAMI) AAM-630, Amanda Taylor, 405-954-0248</v>
          </cell>
          <cell r="G63" t="str">
            <v>AIR</v>
          </cell>
          <cell r="H63" t="str">
            <v xml:space="preserve">
​All Phase I Elements will be initiated in FY18.
Phase 1: Identify the rotorcraft models that are the most numerous in service and production that do not meet 27/29.562. Determine the feasibility of improving the safety of this majority of Legacy Rotorcraft 
(a) Determine the baseline restraint geometry, restraint system strength, available attachment strength.  Determine the potential safety benefit and cost of upgrading the restraint system geometry, Inertia-Reel performance, adding load limiters, and reinforcing attachment points.
(b) Determine the availability of existing airbag or inflatable restraint systems for rotorcraft use, and the feasibility of developing new systems for installation on the Legacy Rotorcraft. Determine the potential safety benefit and cost of installing these systems.
(c) Determine the baseline seat mounting configurations and the available floor and mounting strength to react forward, lateral and vertical forces applied to the seat. Determine the potential safety benefit and cost of installing energy absorbing seats that protect the occupant up to the limit of available floor and mounting strength.
(d) Determine if there is new technology available at the time the feasibility study is initiated (not specifically addressed in elements a thru d) that could mitigate blunt force trauma. Determine the potential safety benefit and cost of implanting this new technology.
Exit Criteria (Phase 1): For each element (a thru d) the baseline information called for (configuration, strength, modification feasibility, implementation cost and safety benefit) has been determined.
Milestone (Phase 1): For each element (a thru d) sufficient information is available to determine whether specific safety modifications provide a significant increase in the level of safety.
Metric (Phase 1): The most numerous rotorcraft models have been identified.  For each element above, specific seat/restraint/airframe modifications have been identified as potentially increasing the survivable impact envelope by 4 g's or more. These modifications and their benefit have been described in a technical report.  
Phase 2: Evaluate by test and/or computer modeling the safety benefit provided by the restraint/seat/airframe modifications identified in Phase 1
(a) Work with industry partners to develop and test the effectiveness of restraint system and airframe improvements. 
(b) Work with industry partners to develop and test the effectiveness of airbag or inflatable restraint systems for rotorcraft use
(c) Work with industry partners to develop and test the effectiveness of energy absorbing seats and seat cushions.
(d) Work with industry partners to develop and test the effectiveness of safety features based on new technology.
Phase 2 will begin in FY19.
Exit Criteria (Phase 2): For each element (a thru d) the potential safety improvements have been evaluated by test or modeling.
Milestone (Phase 2): For each element (a thru d) modifications shown to provide significant safety benefits have been identified.
Metric (Phase 2):  For each element, specific seat/restraint/airframe modifications have been evaluated and results have been summarized in a technical report.  
Phase 3: Support development of guidance material based on research findings.
Exit Criteria (Phase 3): Guidance material describing the seat/restraint/airframe modifications that provide significant benefit is completed.
Milestone (Phase 3): Guidance material developed for each element (a thru d).
Metric (Phase 3):  Draft guidance material provided to sponsoring office.</v>
          </cell>
          <cell r="I63" t="str">
            <v xml:space="preserve">
​Implementation is planned thru the publication of policy and/or guidance materials to improve rotorcraft crashworthiness to reduce deaths from blunt force trauma.</v>
          </cell>
          <cell r="J63">
            <v>44995</v>
          </cell>
          <cell r="K63" t="str">
            <v xml:space="preserve">
​AC revised to include guidance material for retrofitting legacy rotorcraft with four point harnesses for all occupants, airbags, inflatable seatbelts, dynamic seats and any other mitigating technology that may come out and is feasible.</v>
          </cell>
          <cell r="L63">
            <v>45740</v>
          </cell>
          <cell r="M63" t="str">
            <v>Item</v>
          </cell>
          <cell r="N63" t="str">
            <v>avs/aviationsafetyresearch/Lists/FY19 Research Requirements</v>
          </cell>
        </row>
        <row r="64">
          <cell r="A64" t="str">
            <v>A11J.RS.2</v>
          </cell>
          <cell r="B64" t="str">
            <v>RS</v>
          </cell>
          <cell r="C64" t="str">
            <v>Rotorcraft Injury Mechanism Analysis – Procedure Development and Validation</v>
          </cell>
          <cell r="D64" t="str">
            <v>Matthew Fuller ASW 112 Rotorcraft Directorate/Standards Staff</v>
          </cell>
          <cell r="E64" t="str">
            <v xml:space="preserve">
Civil Aerospace Medical Institute (CAMI) AAM-63, Dr. Charles Dejohn, 405-954-5519</v>
          </cell>
          <cell r="F64" t="str">
            <v>Civil Aerospace Medical Institute (CAMI)</v>
          </cell>
          <cell r="G64" t="str">
            <v>AIR</v>
          </cell>
          <cell r="H64" t="str">
            <v xml:space="preserve">
All Phase I Elements will be initiated in FY19.
Phase 1: Identify a means to gather pertinent crash and injury information to fill an accident and injury data base. 
(a) Develop procedures to query NTSB data and import into the data base.
(b) Develop procedures to acquire medical records for crash survivors and code them for input into the data base.
(c) Develop a procedure to analyze the information retrieved from the database to accomplish injury causation analysis.
Exit Criteria (Phase 1): Procedures have been developed to gather crash and injury data for input into a database, and to determine injury causation based on information retrieved.
Milestone (Phase 1): Draft Procedures are ready for demonstration.
Metric (Phase 1): Draft Procedures are documented.
Phase 2: Demonstrate the procedures developed in Phase 1 by gathering and inputting data from a selected sample of aircraft types and accidents.
(a) Select Demonstration cases. 
(b) Gather and enter information.
Exit Criteria (Phase 2): Data successfully gathered and entered in database for demonstration cases.
Milestone (Phase 2): Data entered into database  
Metric (Phase 2):  Database ready for use in Validation task.  
Phase 3: Validate the procedures to use of the database for injury mechanism analysis.
Exit Criteria (Phase 3) Data retrieved from database is sufficient to determine injury causation for validation cases.
Milestone (Phase 3): Injury mechanisms determined for  sample validation cases.
Metric (Phase 3):  Procedures and validation results are summarized in Report</v>
          </cell>
          <cell r="I64" t="str">
            <v xml:space="preserve">
Implementation is planned through revisions to accident investigator training, by revisions to procedures for gathering and organizing crash and injury data, and by publication of policy and/or guidance materials to improve rotorcraft crashworthiness. Also by sponsoring projects to backfill and regularly update the accident database so it is sufficient to support ongoing safety analysis.</v>
          </cell>
          <cell r="J64">
            <v>44715</v>
          </cell>
          <cell r="K64" t="str">
            <v xml:space="preserve">
Accident investigation results are available to support safety analysis and cost-benefit analysis. Safety improvements identified and implemented by these analyses result in reduced deaths and injuries in survivable accidents.</v>
          </cell>
          <cell r="L64">
            <v>45446</v>
          </cell>
          <cell r="M64" t="str">
            <v>Item</v>
          </cell>
          <cell r="N64" t="str">
            <v>avs/aviationsafetyresearch/Lists/FY19 Research Requirements</v>
          </cell>
        </row>
        <row r="65">
          <cell r="A65" t="str">
            <v>A11K.WX.10</v>
          </cell>
          <cell r="B65" t="str">
            <v>WX</v>
          </cell>
          <cell r="C65" t="str">
            <v>Validation of Advanced Airborne Weather Hazards Detection</v>
          </cell>
          <cell r="D65" t="str">
            <v>AIR-130, Lee Nguyen; 202-267-8620</v>
          </cell>
          <cell r="E65" t="str">
            <v xml:space="preserve">
​James. T. Riley; ANG-E282, 609.485.4144</v>
          </cell>
          <cell r="F65" t="str">
            <v>James T Riley, ANG-E2, 609-485-4144</v>
          </cell>
          <cell r="G65" t="str">
            <v>AIR</v>
          </cell>
          <cell r="H65" t="str">
            <v xml:space="preserve">
​Phase 1:  Performance Validation of Advanced Airborne Radar Icing Detection. Phase 1 Milestones – Conduct assessment and performance validation flight testing to quantify safety and operational effect of the advanced radar capabilities for detection of icing conditions, including high altitude ice crystal icing conditions.  Status reporting used to develop consensus with the sponsor on test plan and progress by January 2017.  Exit criteria - Technical report, approved by the sponsor, detailing initial validation test results and progress, to be completed by September 2017.Phase 2:Performance Validation of (i)Advanced Airborne RadarSevere Convective Events Detection; and (ii) Airborne Lidar: Assess the performance of current Lidar techniques and validate the performance assessments with flight and/or ground test measurements.  These assessments and validations would be performed for specific aviation hazards as prioritized between FAA and NASA during the formalization of the effort, but are likely to include:  Optical Air Data System, Clear Air Turbulence/Gust/Wake Alleviation, HIWC/SLD Awareness, and Volcanic Ash Awareness.  Phase 2 Milestones – Conduct assessment and performancevalidation flight testing to quantify (i)theadvanced radar capabilities for detection of severe convective events; and (ii)airborne Lidar clear air turbulence detection. Status reporting used to develop consensus with the sponsor on test plan and progress by March 2018.  Exit criteria - Technical report, approved by the sponsor, detailing performance validation test results and progress, to be completed by September 2019.Phase 3:Performance Validation of (i)Advanced Airborne RadarVolcanic AshDetection; and (ii) Airborne Lidar: Assess the performance of current Lidar techniques and validate the performance assessments with flight and/or ground test measurements.  These assessments and validations would be performed for specific aviation hazards as prioritized between FAA and NASA during the formalization of the effort, but are likely to include:  Optical Air Data System, Clear Air Turbulence/Gust/Wake Alleviation, HIWC/SLD Awareness, and Volcanic Ash Awareness. Phase 3 Milestones – Conduct assessment and performancevalidation flight testing to (i) quantifytheadvanced radar capabilities for detection of volcanic ash; and (ii)complete performance validation flighttesting to quantify airborne Lidar (assess the performance of current Lidar techniques and validate the performance assessments with flight and/or ground test measurements.  These assessments and validations would be performed for specific aviation hazards as prioritized between FAA and NASA during the formalization of the effort, but are likely to include:  Optical Air Data System, Clear Air Turbulence/Gust/Wake Alleviation, HIWC/SLD Awareness, and Volcanic Ash Awareness). Monthly status reporting used to develop consensus with the sponsor on studies and test plan and progress by March 2019.  Exit Criteria - Technical report, approved by the sponsor, detailing studies and validation test results, to be completed by September 2020.</v>
          </cell>
          <cell r="I65" t="str">
            <v xml:space="preserve">
​Resulting information from the research will provide the necessary data to:
 Revise AC 20-182, Airworthiness Approval for Aircraft Weather Radar Systems.Revise TSO-C63, Airborne Weather Radar Equipment.Update the revision of RTCA/DO-220, Minimum Operational Performance Standards for Airborne Weather Radar.Update and add to AC 20-177, Design and Installation Guidance for an Airborne System for Non-Required Telecommunication Service in Non-Aeronautical Frequency Bands.Update AC 00-45, Aviation Weather Services.</v>
          </cell>
          <cell r="J65">
            <v>42979</v>
          </cell>
          <cell r="K65" t="str">
            <v xml:space="preserve">
​This research outcome including results of the performance validation flight tests ofweather hazards detection such as icing, severe convective events, andclear air turbulence from advanced airborne radar and Lidarmeasurements will provide the necessary data for revision of advisory circulars and Technical Standard Order. The information provided by this research directly supports the goal to reduce accidents and incidents due to icing, severeconvective events, lightning, hail, volcanic ash, andclear air turbulence.</v>
          </cell>
          <cell r="L65">
            <v>44104</v>
          </cell>
          <cell r="M65" t="str">
            <v>Item</v>
          </cell>
          <cell r="N65" t="str">
            <v>avs/aviationsafetyresearch/Lists/FY19 Research Requirements</v>
          </cell>
        </row>
        <row r="66">
          <cell r="A66" t="str">
            <v>A11K.WX.11</v>
          </cell>
          <cell r="B66" t="str">
            <v>WX</v>
          </cell>
          <cell r="C66" t="str">
            <v>Weather Reporting Requirements and Dissemination for Helicopter Emergency Medical Services (HEMS) and Unmanned Aerial Systems (UAS) for off-Airport Operations</v>
          </cell>
          <cell r="D66" t="str">
            <v>Gordon Rother, AFS-430</v>
          </cell>
          <cell r="E66" t="str">
            <v xml:space="preserve">
​Gordon Rother, 612 253-4409, AFS-430</v>
          </cell>
          <cell r="F66" t="str">
            <v>VOLPE Center</v>
          </cell>
          <cell r="G66" t="str">
            <v>AFS</v>
          </cell>
          <cell r="H66" t="str">
            <v xml:space="preserve">
​Inorder to bridge the gap between where WX information is available and where it is needed, a framework such as the Meteorological Assimilation Data Ingest System (MADIS) could be leveraged by adding in validated data from hundreds or thousands of additional non-Federal AWOS stations such as those deployed at state/local agencies as well as private entities such as universities. A preliminary assessment of the quality of forecasts from off-airport sources could also be conducted. The research plan comprises four main steps:Shortfall Analysis (also Opportunity Analysis) to enumerate the shortfalls in aviation WX information for HEMS and UAS with stakeholder input and meetingsAn analysis to determine and formally specify weather requirements for HEMS and UAS operations, and how best to collect and disseminate the informationA document conceptually proposing and evolving mitigation strategies for meeting these requirementsCost/Benefit Analysis of the proposed mitigation strategies; for example, how could HEMS accident/fatality stats be reduced.
</v>
          </cell>
          <cell r="I66" t="str">
            <v xml:space="preserve">
​The FAA will promote its findings through articles, policy, public venues, and industry to establish safe guidance for off-terminal weather data collection and reporting. Articles, policy, etc. will be used to revise/update current guidance such as:AC 00-45 Aviation Weather ServicesAeronautical Information Manual (AIM)Part 107 Small UAS RuleHelicopter Air Ambulance, Commercial Helicopter, and Part 91 Helicopter Operations: 14 CFR Parts 91, 120, and 135 [Docket No.: FAA-2010-0982; Amdt. Nos.91-330; 120-2; 135-129] RIN 2120-AJ53
</v>
          </cell>
          <cell r="J66">
            <v>44498</v>
          </cell>
          <cell r="K66" t="str">
            <v xml:space="preserve">
​The outcome of the proposed research will be an informed analysis of the cost versus benefit of various approaches to providing HEMS and UAS operations with time-critical and safety-critical WX information outside the terminal area. This analysis will enable the FAA to make well-informed spending decisions. Ultimately, the FAA will be able to economically select the best means of providing WX information that will improve the safety of both UAS operations and HEMS operations, the latter benefitting both the helicopter pilots as well as their passengers.</v>
          </cell>
          <cell r="L66">
            <v>45230</v>
          </cell>
          <cell r="M66" t="str">
            <v>Item</v>
          </cell>
          <cell r="N66" t="str">
            <v>avs/aviationsafetyresearch/Lists/FY19 Research Requirements</v>
          </cell>
        </row>
        <row r="67">
          <cell r="A67" t="str">
            <v>A11K.WX.2</v>
          </cell>
          <cell r="B67" t="str">
            <v>WX</v>
          </cell>
          <cell r="C67" t="str">
            <v>Terminal Area Icing Weather Information for NextGen</v>
          </cell>
          <cell r="D67" t="str">
            <v>Charles Enders – AFS-220, Gordon Rother – AFS-430</v>
          </cell>
          <cell r="E67" t="str">
            <v xml:space="preserve">
Jim Riley, 609-485-4144, ANG-E282
(Supported by: Stephanie DiVito)
</v>
          </cell>
          <cell r="G67" t="str">
            <v>AFS</v>
          </cell>
          <cell r="H67" t="str">
            <v xml:space="preserve">
Develop capability for management terminal area icing weather information for operational decision making for both ground and aloft icing conditions.  Operations include take-off, climb, holding, descent, approach, and landing.  The TAIWIN capabilities will be derived from the fusion of satellite, ground observations, sensors, radars, and microphysical models that combine icing-related weather products and research.  This includes ground observation sensing and reporting methods, diagnostic and forecast weather tools for icing conditions aloft adapted to provide highly resolved, localized inputs for terminal areas, and remote sensors and other new technology developments.  The TAIWIN capability will encompass comprehensive terminal area icing weather information for use by air traffic, flight crews, dispatchers, airport operators and ground de/anti-icing operations for collaborative decision making.
Task 1:  Identify and assess weather capabilities for detecting and reporting terminal area icing.
Milestones
Modify research freezing drizzle algorithm to include ice pellets and utilize for climatological studies.  Explore options for running the algorithm in near real-time with a one-minute data feed in anticipation of using it for the TAIWIN/IFI flight campaign in 2018/19 (Sept 2017)Collect more data from the PWI sensor during winter precipitation events and test the image-processing algorithm for determining the various precipitation types. Analyze and report on additional events collected with the PWI sensor.(Sept 2017)Collect data from select ceilometers at ASOS locations around the country and determine if the raw output is useful in assessing icing conditionsaloft. (Sept 2017)
Output
Reports on performance and application of research freezing drizzle algorithm, PWI sensor, and investigation of potential usefulness of output from ceilometers in assessing icing conditions aloft. (Dec. 2017)
Task 2:  Determine spatial and temporal variability of precipitation at the ground within the terminal area.
MilestonesCollect and analyze data from existing mesonet locations in the Boulder area.  This has proven to be primarily snow data. (Preliminary report in Jan. 2017, final report in Mar 2018)Identify closely-located ASOS sites that may be used for studying the spatial variability of freezing rain and freezing drizzle in other locations around the country.  Collect and analyze data from those locations. (Preliminary report in March 2018, final report in March 2019)
Output
Report on spatial and temporal variability of precipitation (primarily snow) at the ground using mesonet in Boulder area.  (March 2018)
Report on spatial and temporal variability of precipitation freezing rain and freezing drizzle at the ground using closely-located ASOS sites. (March 2019)
Task 3: Assess current capabilities of Numerical Weather Prediction (NWP) models to meet TAIWIN needs, and develop and test new methods to address identified shortcomings.
MilestonesEvaluate candidate operational NWP models through the use of observational data to be used by a TAIWIN to identify strengths and potential shortcomings or weaknesses with respect to development of a TAIWIN capability.  Objective model verification statistics are to be generated using the Model Evaluation Tools (MET) software package. (2017-2018)As a consequence of the high resolution and focus on in-flight icing, the HRRR model has the potential to provide winter weather information at high time and space resolution over airport terminal areas to support TAIWIN needs. However, recent model evaluations have identified a lack of clouds in HRRR in the common icing temperature range of 0 to -20 C, possibly due to missing sub-grid clouds. Continue development of methods to improve the simulation of clouds in the HRRR model in this temperature range. (Mar 2019)Improve the initialization of model parameters related to icing in the terminal area. The current methodology with HRRR mainly based on assimilating NexRad radar data has improved the general forecast of clouds and precipitation but is often unable to produce accurate supercooled liquid water and freezing precipitation conditions due to the high time variation of the icing parameters. (Mar 2019)A new aerosol scheme has been developed for the HRRR which currently uses a constant emission rate of aerosols from the surface based on climatology. It also does not include sub-grid nucleation (cloud formation) scavenging of aerosols due to turbulence. Continue development of improvements for aerosol rates and scavenging, since it is identified as critical to improving TAIWIN fields of icing aloft and at the surface. (Mar 2019)Create an ensemble of model forecasts initialized with various initial states consistent with the observational error and also model physics uncertainty, providing a superior estimate of the actual future atmospheric fields aloft and at the surface. (Sept 2017)
Output
Report detailing updates on surface present weather type verification utilizing output from the freezing drizzle algorithm (Mar 2017)
Report on verification of upper air model data with input from NOAA ESRL must be provided (Mar 2018)
Report on development of a cloud fraction scheme that takes into account sub-grid cloud formation. A number of candidate schemes will be evaluated in comparison to observations from NexRad radar and satellite and utilizing Large Eddy Simulations (LES). (Mar 2019)
Transfer improved assimilation method to the HRRR group at NOAA, ESRL for evaluation in their test version of the model. (Mar 2019)
Report describing improvement of the aerosol emission scheme and methodology to account for sub-grid nucleation (cloud formation) scavenging of aerosols due to turbulence. (Mar 2019)
Report on methods to optimally combine existing forecasts of TAIWIN relevant fields from operational models such as HRRR, NAM, and GFS taking into account the various model resolutions and past 90 day performance of the model with respect to TAIWIN relevant fields. (Sept 2017)
Task 4: Survey and identify areas for continued development of icing weather data to support evaluation and delivery capabilities for icing conditions.
MilestonesExplore the ability of adapting the radar feature-tracking algorithm used in the Weather System for Deicing Decision Making (WSDDM) for use with Dual-Pol radar data.  Also explore feature tracking of satellite data relevant to icing conditions has also been undertaken at NCAR and some skill has also been shown in this area. Further testing is needed to determine the ability of both techniques to accurately provide now casts of icing conditions. (Mar 2017)Identify organizations that are candidates for collaboration with FAA on TAIWIN research.  (Sept 2016)
Output
Report on feature tracking software for radar and satellite data and the usefulness of both techniques to accurately provide now casts of icing conditions. (Mar 2017)
Report on organizations that are candidates for collaboration with FAA on TAIWIN research.  (Sept 2016)
Task 5: TAIWIN/IFI Flight Campaign Planning 
MilestonesPlanning and preparation for a 2018/19 atmospheric flight campaigns Whose objective is to provide data that can be used for the improvement and validation of methods to be incorporated in TAIWIN and also inflight icing (IFI) products such as MICRO, with emphasis on Numerical Weather Prediction (NWP) models.(Jan 2016 – Nov 2018)Conduct TAIWIN/IFI flight campaign.(Dec 2018-Feb 2019)Process and analyze data from flight campaign and utilize data for improvement of NWP models and other methods. (Mar 2019-Mar 2021)
Output
Science Plan for flight campaign (Sept 2016)
Documents for NSF (Dec 2016 – August 2017)
Archive of processed and analyzed data from campaign (Mar 2020)
Use of data to improve and validate NWP model algorithms schemes and other methodologies. (Mar 2021)</v>
          </cell>
          <cell r="I67" t="str">
            <v xml:space="preserve">
​The research outcome will be implemented through:Development and integration of: existing and new sensing equipment; new reporting and observation capabilities; improved local nowcast and forecast of icing conditions; updated satellite and radar retrievals, automated technologies; and data management and delivery that will provide improved icing conditions resolution and accuracy for drop size, LWC, and temperature;Guidance materials for operations in icing weather conditions in the terminal area;
Flight Standards and Airport's Authority initiating policy and oversight of the implementation for icing weather sensing and reporting equipment and the communication path to provide icing conditions information in the terminal area.</v>
          </cell>
          <cell r="J67">
            <v>43769</v>
          </cell>
          <cell r="K67" t="str">
            <v xml:space="preserve">​The outcome of this R&amp;D will support the development of new capabilities for collecting and reporting icing conditions and delivering it to users.  The R&amp;D will also provide information to develop guidance on how to implement and deliver TAIWIN operational capabilities.
The TAIWIN capabilities will promote safer terminal area operations by providing highly resolved, accurate diagnoses and forecasts of icing conditions to allow flight planning, release, alternate planning of aircraft consistent with the new icing regulations certification basis.
</v>
          </cell>
          <cell r="L67">
            <v>45192</v>
          </cell>
          <cell r="M67" t="str">
            <v>Item</v>
          </cell>
          <cell r="N67" t="str">
            <v>avs/aviationsafetyresearch/Lists/FY19 Research Requirements</v>
          </cell>
        </row>
        <row r="68">
          <cell r="A68" t="str">
            <v>A11K.WX.3</v>
          </cell>
          <cell r="B68" t="str">
            <v>WX</v>
          </cell>
          <cell r="C68" t="str">
            <v>Mitigating the Ice Crystal Weather Threat to Aircraft Turbine Engines</v>
          </cell>
          <cell r="D68" t="str">
            <v>Alan Strom, ANE-111</v>
          </cell>
          <cell r="E68" t="str">
            <v xml:space="preserve">
James T. Riley (609)-485-4144, ANG-E282
</v>
          </cell>
          <cell r="F68" t="str">
            <v>James T. Riley, ANG-E232, 609 485-4144</v>
          </cell>
          <cell r="G68" t="str">
            <v>AIR</v>
          </cell>
          <cell r="H68" t="str">
            <v xml:space="preserve">
Analyze and develop a database of ice crystal properties through field campaigns to support evaluation of and modification to portions of Amendments 25-140 33-34; "Airplane and Engine Certification Requirements in Supercooled Large Drop, Mixed Phase, and Ice Crystal Icing Conditions"; provide representative conditions for ground test facilities and simulation methods; and support new means of compliance for certification.  The atmospheric characterization data will support development of criteria and specifications for onboard awareness technologies (both reactive and predictive detection) and development of ice crystal diagnostic and forecast tools; both of which will support aircraft operational re-routing to avoidance strategies.
Task 1:  HIWC Flight Campaign Data Management 
Milestones
1.Collect and incorporate data from field campaigns into HIWC-HAIC archive. Maintain archive catalog and user access.  (2014-2018)  
2.Analyze IKP data from flight campaigns (2014-2018)
Output
Technical report on the data analysis methodology describing the processing techniques for all PSD, MMD, and water content instrumentation retrievals, including error and uncertainty analyses, and a description of instrumentation for all measurement devices that are reported
Report or paper on meteorological conditions characteristic of HIWC ice crystal conditions taking into account unique meteorological and climatological features of the Darwin area
Task 2: ALPHA Assessment and Data Analysis
Milestones
1.Technical Report on ALPHA v2.0
oApply tuning of ALPHA membership functions in ALPHA v2.0.  
oInvestigate and customize ACES (an In-Flight Icing comparison tool) for application to ALPHA. 
oUse ACES tool to verify algorithm performance improvement for select Darwin and Cayenne cases. 
oApply ALPHA v2.0 to Florida data set and validate with IKP TWC data. 
oWork with international partners to apply common verification methods to ALPHA, RDT, and KNMI HIWC product. 
Output
Assessment Report of ALPHA: Test and integrate new membership functions for ALPHA; Review and revise software architecture; Investigate methods for predictive capability for ALPHA using TITAN; Perform assessment of ALPHA, identifying strengths, weaknesses, and shortfalls.  
Report on HIWC climatological statistics: Using campaign data sets, develop statistics on spatial scale and time duration of HIWC events.  
Task 3: Further Weather Radar Development and Exploration for Ice Crystal Identification and Avoidance 
Milestones
1.Conduct flight campaign to evaluate performance of airborne radar (August 2017)
2.Process and analyze data from flight campaign.(Oct 2017 – Dec 2018)
Output
Task 4: Evaluation of Part 33, Appendix D 
Output
Report on evaluation of Part 33, Appendix D, including recommendations for revision if appropriate using all available data in 2016. 
Task 5: Follow-on ice crystal icing field campaign
The previous campaigns have not been conducted in the vicinity of highly industrialized areas, which have larger concentrations of aerosols with somewhat characteristics than in the regions sampled thus far. Some have raised the possibility that consequently the database is not sufficiently representative of global conditions. If deemed necessary by the Certification Service, there is a possibility to work with the government of Japan to pursue an additional campaign off the coast of China.  The Japan Civil Aviation Bureau (JCAB) has stated an interest in understanding these effects on aircraft and airline operations.  
Milestones
1.Investigate and prepare for an additional campaign.Identify need for an additional flight campaign in a non-pristine environment to collect data for Appendix D 99th percentile evaluation. (2017-2018)
2.Conduct additional campaign in a non-pristine environment.(2019)
3.Process and analyze data from campaign (2020)
Output
Report on results of campaign, addressing any differences from data previous campaigns and possible impact on Appendix D.  (2021)
 </v>
          </cell>
          <cell r="I68" t="str">
            <v xml:space="preserve">
​The results from this research will provide necessary information for revision of:
•           AC 20-147A, "Turbojet, Turboprop, Turboshaft, and Turbofan Engine Induction System Icing and Ice Ingestion," expected revision data 2017,
•           Parts 33.68, 33.77, and 25.1093 regulations (revised as necessary, NLT 2020).
The ice crystal atmospheric characterization will support the development of awareness technologies to be used for flight mission planning prior to departure and in-flight avoidance tactics.</v>
          </cell>
          <cell r="J68">
            <v>42737</v>
          </cell>
          <cell r="K68" t="str">
            <v xml:space="preserve">
​The outcome of this project will be a data archive that can be used to evaluate Part 33, Appendix D, provide a basis for the development of representative ice crystal cloud generation for ground test facilities and analytical simulation methods for design and certification, and develop and evaluate new awareness technologies for on-board aircraft predictive capabilities and for ice crystal weather diagnosis and forecast tools.</v>
          </cell>
          <cell r="L68">
            <v>44104</v>
          </cell>
          <cell r="M68" t="str">
            <v>Item</v>
          </cell>
          <cell r="N68" t="str">
            <v>avs/aviationsafetyresearch/Lists/FY19 Research Requirements</v>
          </cell>
        </row>
        <row r="69">
          <cell r="A69" t="str">
            <v>A11K.WX.9</v>
          </cell>
          <cell r="B69" t="str">
            <v>WX</v>
          </cell>
          <cell r="C69" t="str">
            <v xml:space="preserve">Convectively Induced Turbulence - Extent, Severity, and its Impact on Aviation </v>
          </cell>
          <cell r="D69" t="str">
            <v>Mark Mutchler ACE-110</v>
          </cell>
          <cell r="E69" t="str">
            <v xml:space="preserve">
​Tom Ryan, 202-267-4319, AFS-430</v>
          </cell>
          <cell r="G69" t="str">
            <v>AIR</v>
          </cell>
          <cell r="H69" t="str">
            <v xml:space="preserve">
​Phase 1: Understand the role thunderstorms have played in NAS decisions and Accidents/Incidents. (09/17)
Milestone 1: Identify previous research efforts which have data that can be used to fulfill some of this activity's needs. (12/17)
Milestone 2: Identify ongoing research efforts to find areas where overlap in activity may exist and open dialogue to begin sharing of information and ideas. (04/17)
Milestone 3: Begin work and develop contract for the development of graphical tool displaying extent of CIT in and around thunderstorm activity (04/17)
Milestone 4: Document findings of first two milestones in a format in which it can be used for the remainder of this research. (09/17)
Phase 2: Flight test using preliminary findings from Phase 1 along with continuing efforts in Phase 3. (07/18)
Milestone 1: Identify aircraft and location of flight tests to correlate to high probability of thunderstorm activity (southern plains in April/May timeframe). (01/18)
Milestone 2: Perform flight tests. (05/18)
Milestone 3: Document flight test results and share with community involved (07/18).
Phase 3: Document findings from Phase 1 and Phase 2 into a final report used for the basis of updating/revising FAA rules, policy, and guidance for the operations in and around thunderstorm activity. (09/18)
Milestone 1: Open dialogue with other interested parties to begin update process to AIM and FAA Order 7110.65 (10/17)
Milestone 2: Draft of Final Report completed and reviewed with input from research to be added when available. (01/18)
Milestone 3: Release to players initial graphical weather tool displaying extent/impact of CIT (05/18)
Milestone 4: Begin revisions to AC 00-45, AC 23.1309-1, and 23.1311-1 (01/18)
Milestone 5: Final report published (09/18)
Phase 4: Apply new rules, policy, and guidance in the development of tools used by ATC/AOCs, Flight Crew, Forecasters, etc. (09/19)
Milestone 1: Complete revisions and publish AC 00-45, AC 23.1309-1, and AC 23.1311.1 (09/19)
Milestone 2: Complete revisions and publish updated AIM and FAA Order 7110.65 (09/19)
Milestone 3: Release new graphical weather tool displaying extent/impact of CIT (09/19)</v>
          </cell>
          <cell r="I69" t="str">
            <v xml:space="preserve">
​The FAA will promote the findings through articles, policy, public venues, and industry to establish safe guidelines for safe and efficient use of airspace in and around thunderstorms.
Articles, policy, etc. will be used to revise/update current guidance such as:
Airmen's Information Manual (AIM)
AC 00-24, Thunderstorms
FAA Order JO 7110.65, Air Traffic Control
AC 23.1309-1E, System Safety Analysis and Assessment for Part 23 Airplanes
AC 23.1311-1C, Installation of Electronic Displays in Part 23 Airplanes</v>
          </cell>
          <cell r="J69">
            <v>44105</v>
          </cell>
          <cell r="K69" t="str">
            <v xml:space="preserve">
​The outcome will be procedures used by ATC, AOCs, and Pilots to safely allow better use of airspace when thunderstorms are occurring or forecasted to occur in and near the intended flight path. The resulting papers, reports, and technical guidance can be used by the FAA and industry to develop procedures to improve the safety of aircraft as well as improve the operations of aircraft in environments conducive to thunderstorm activity. The resulting papers, reports, and technical guidance can also be used by NWS Aviation Forecasters in preparing SIGMETS, AIRMETS, etc</v>
          </cell>
          <cell r="L69">
            <v>44105</v>
          </cell>
          <cell r="M69" t="str">
            <v>Item</v>
          </cell>
          <cell r="N69" t="str">
            <v>avs/aviationsafetyresearch/Lists/FY19 Research Requirements</v>
          </cell>
        </row>
        <row r="70">
          <cell r="A70" t="str">
            <v>A11L.UAS.25</v>
          </cell>
          <cell r="B70" t="str">
            <v>UAS</v>
          </cell>
          <cell r="C70" t="str">
            <v>UAS Navigation Performance, Accuracy, and Reliability</v>
          </cell>
          <cell r="D70" t="str">
            <v>Rick May AFS-86/ Jarret Larrow AFS-400</v>
          </cell>
          <cell r="E70" t="str">
            <v xml:space="preserve">
Nick Lento ANG-C2 202-267-5111nick.lento@faa.gov</v>
          </cell>
          <cell r="F70" t="str">
            <v>TBD</v>
          </cell>
          <cell r="G70" t="str">
            <v>AUS</v>
          </cell>
          <cell r="H70" t="str">
            <v>Phase 1 - Review UAS navigation systems for various  types/sizes of UAS and determine their underlying level of accuracy,  reliability, redundancy, and overall fly-ability. Test current PBN  approach/departure procedures in a simulation environment to assess different  UAS groups' ability to comply with current navigation  requirements/procedures. Review current standards for UAS navigation accuracy,  reliability, and redundancy. Integrate Jeppesen navigation Database into  UAS platforms and assess interoperability via simulation and flight  tests. Assess UAS navigation failure modes and consequences in simulation  environment. Phase 1 Milestones – UAS navigation Assessment –  Mar. 2018; UAS navigation accuracy, reliability, redundancy literature  review – Aug. 2017; . Phase 1 Metrics – Evaluation of current  and/or proposed standardized RNP/RNAV/instrument approach/departure procedures  for UAS on 2 or more UAS types; Literature review of UAS navigation accuracy and  reliability comprising 2 or more navigation systems. Phase 1  Exit criteria – Completion of assessment of UAS navigation  capabilities.
 Phase 2 - Using results from Phase 1, explore  UAS navigation capabilities and criteria for additional types of UAS and assess  standardized procedures for UAS in simulation and live flight environments.  Determine criteria for accuracy, interoperability, and redundancy for  UAS navigation systems and propose alternate navigation sources for UAS. Assess  UAS navigation failure modes and consequences in simulation environment with  mitigation strategies or alternate technologies such as Flight Management  Systems (FMS) or alternate instrument/electronic navigation systems. Collect raw  GPS data on the aircraft and ground to complete a post-processed truth position  solution. Use this as a reference position that can be compared with the  real-time navigation solution like the one requested above for navigation  accuracy characterization.  This data set will include the raw GPS information  (pseudorange and carrier phase from each of the in-view GPS satellites) either  by recording on the aircraft or as part of the downlink data from the aircraft  to the control station.  A simultaneous set of data from a control receiver is  also needed from a control point on the ground. If differential GPS navigation  is being used, this should be available. Data collected will be converted into a  common standard format called RINEX. Phase 2 Milestones  – UAS Navigation System &amp; Procedures Testing – Mar.  2019; UAS navigation accuracy criteria – Sep. 2019; Phase 2  Metrics – Established standardized UAS navigation system criteria;  Evaluation of proposed standardized RNP/RNAV/instrument  approach/departure procedures for UAS on 2 or more additional UAS types;  Evaluation of navigation system failure modes and consequences with  redundant/backup navigation systems in simulation environment. Phase 2  Exit criteria – Completion of simulation and flight test activities and  development of draft navigation requirements for procedures for UAS  approach/departure; Completion of UAS navigation accuracy criteria. </v>
          </cell>
          <cell r="I70" t="str">
            <v xml:space="preserve">
The UAS Integration  Office will implement the research outputs described in this requirement  to:
 Develop rulemaking/guidance documents (i.e. advisory circulars,  NPRM’s notices, etc.) for UAS navigation Develop standardized procedures for UAS navigation and  operational requirements for UAS platformsDefine criteria for UAS navigation accuracy, reliability, and  interoperability to insure safe operations in the NASAssess gaps in current UAS navigation systems &amp; performance  limitations for such systems
Part 91 rule or regulatory  guidance changes to support UAS navigation equipage requirements may be needed  to address the unique criticality for UAS navigation functions given the lack of  visual means for the pilot to use in the event of navigation systems  failure/outage.
Note: The proposed  implementation plan takes a lifecycle approach to the research, as the  determination of UAS navigation accuracy, interoperability, and  reliability, serve as major focus areas. In order to properly proceed, the  research starts with a survey and review of what currently exists in terms of  UAS navigation systems in use today and analyzes those systems for gaps that  exist when compared to generally accepted navigation systems for manned  aircraft.  Following that initial step, the research attempts to quantify the  accuracy and reliability requirements for UAS navigation, and develop the  standards, guidance material, and applicable procedures for UAS operations in  accordance with Performance Based Navigation (PBN) concepts.  From there, the  research attempts to develop draft UAS navigation procedures (i.e. RNAV, RNP,  etc.) , which are then tested out amongst several UAS platforms with various  stakeholders (FAA, DOD, industry, etc.) and modified accordingly.</v>
          </cell>
          <cell r="J70">
            <v>42646</v>
          </cell>
          <cell r="K70" t="str">
            <v>Results from the research  activity will support the development of standards and procedures for  UAS navigation systems, which do not exist at this for UAS navigation systems.   Established FAA technical policies and standards support an acceptable level of  safety for the NAS.  Aviation policies and regulations address the safety of  three primary areas: equipment, personnel, and operations and procedures.  This  research requirement will support the establishment of policies and procedures  that support navigation equipment, and the operations and procedures that will  need to be updated or generated in order to interoperate with UAS navigation  equipment.
This research  activity will also address the development of standardized procedures for UAS  arrival, departure, and en route operations based on UAS navigation criteria.  The outcome of this research will result in a list of criteria describing  UAS navigation certification considerations and requirements for accuracy and  interoperability. Research activities will also drive development of UAS  associated products from RTCA-SC228 (such as MOPS and TSOs) and other standards  committees as well as to provide guidance through Advisory Circulars and other  materials to UAS manufacturers so that they can develop navigation systems that  meet the standards for operation in the NAS with other general aviation and  commercial aircraft.</v>
          </cell>
          <cell r="L70">
            <v>43739</v>
          </cell>
          <cell r="M70" t="str">
            <v>Item</v>
          </cell>
          <cell r="N70" t="str">
            <v>avs/aviationsafetyresearch/Lists/FY19 Research Requirements</v>
          </cell>
        </row>
        <row r="71">
          <cell r="A71" t="str">
            <v>A11L.UAS.30</v>
          </cell>
          <cell r="B71" t="str">
            <v>UAS</v>
          </cell>
          <cell r="C71" t="str">
            <v>UAS Human Factors Control Station Design Standards</v>
          </cell>
          <cell r="D71" t="str">
            <v>Stephen Plishka, AFS-80</v>
          </cell>
          <cell r="E71" t="str">
            <v>Ashley Awwad, C1, 202-267-4516</v>
          </cell>
          <cell r="F71" t="str">
            <v>TBD</v>
          </cell>
          <cell r="G71" t="str">
            <v>AIR</v>
          </cell>
          <cell r="H71" t="str">
            <v xml:space="preserve">​Task 1: Develop minimum requirements and best practices to ensure that UAS Control Stations are held to appropriate minimum standards to ensure their safe integration into the NAS
Phase 1
Development of literature review to outline current state of research supporting UAS Control Station Standards/Guidelines and planned follow-on work in this study to expand, refine and validate the results of the prior work.
Exit Criteria (Phase 1):  Defined plan to conduct designed experiment and related analysis to expand, refine, and/or validate results of prior work in this area that is accepted by the sponsor.
Milestone 1 (Phase 1):  Completion of literature review and related recommendations for this study based upon lessons learned from prior research. (C + 4 months)
Milestone 2 (Phase 1):  Completion of plan describing the designed experiment to expand, refine and/or validate the prior related research results. (C + 5 months)
Phase 2
Conduct designed experiment and related analysis as defined and agreed from Phase 1.
Exit Criteria (Phase 2):  Completion of one or more related experiments designed to answer the research questions by expanding, refining and/or validating results of prior work in this area according to the agreed plan from Phase 1.
Milestone 1 (Phase 2):  Completion of one or more experiments designed to answer the research questions. (C + 13 months)
Milestone 2 (Phase 2):  Completion of the analysis of the experimental data from the completed experiment(s). (C + 15 months)
Phase 3
Write final report, documenting results of the experiment(s) and implications for supporting regulatory guidance.
     Exit Criteria (Phase 3):  Completion of technical report, acceptable to sponsor, detailing results of experiment and implications for supporting regulatory guidance.
     Milestone 1 (Phase3):  Draft technical report presented to sponsor for review and comment. (C + 17 months)
Milestone 2 (Phase 3):  Final technical report, incorporating sponsor comments to satisfy exit criteria. (C + 24months)
Task 2: Evaluate potential safety and workload issues with the CS environment, develop appropriate minimum requirements and best practices to ensure that UAS CS (e.g. the buildings, trailers, ships, onboard other aircraft, and outdoors) are safe for pilots and crew and also enable the safe and efficient operation of the UAS.   
Phase 1
Development of literature review to outline current state of research supporting UAS Control Station Ergonomics, Safety, and Security  and planned follow-on work in this study to expand, refine and validate the results of the prior work.
Exit Criteria (Phase 1):  Defined plan to conduct designed experiment and related analysis to expand, refine, and/or validate results of prior work in this area that is accepted by the sponsor.
Milestone 1 (Phase 1):  Completion of literature review and related recommendations for this study based upon lessons learned from prior research. (C + 4 months)
Milestone 2 (Phase 1):  Completion of plan describing the designed experiment to expand, refine and/or validate the prior related research results. (C + 5 months)
Phase 2
Conduct designed experiment and related analysis as defined and agreed from Phase 1.
Exit Criteria (Phase 2):  Completion of one or more related experiments designed to answer the research questions by expanding, refining and/or validating results of prior work in this area according to the agreed plan from Phase 1.
Milestone 1 (Phase 2):  Completion of one or more experiments designed to answer the research questions. (C + 13 months)
Milestone 2 (Phase 2):  Completion of the analysis of the experimental data from the completed experiment(s). (C + 15 months)
Phase 3
Write final report, documenting results of the experiment(s) and implications for supporting regulatory guidance.
Exit Criteria (Phase 3):  Completion of technical report, acceptable to sponsor, detailing results of experiment and implications for supporting regulatory guidance.
Milestone 1 (Phase3):  Draft technical report presented to sponsor for review and comment. (C + 17 months)
Milestone 2 (Phase 3):  Final technical report, incorporating sponsor comments to satisfy exit criteria. (C + 24months)
Task 3: Develop recommended UAS crewmember procedures and operational requirements.
Phase 1
Development of literature review to outline current state of research supporting UAS crewmember procedures and operational requirements and planned follow-on work in this study to expand, refine and validate the results of the prior work.
Exit Criteria (Phase 1):  Defined plan to conduct designed experiment and related analysis to expand, refine, and/or validate results of prior work in this area that is accepted by the sponsor.
Milestone 1 (Phase 1):  Completion of literature review and related recommendations for this study based upon lessons learned from prior research. (C + 4 months)
Milestone 2 (Phase 1):  Completion of plan describing the designed experiment to expand, refine and/or validate the prior related research results. (C + 5 months)
Phase 2
Conduct designed experiment and related analysis as defined and agreed from Phase 1.
Exit Criteria (Phase 2):  Completion of one or more related experiments designed to answer the research questions by expanding, refining and/or validating results of prior work in this area according to the agreed plan from Phase 1.
Milestone 1 (Phase 2):  Completion of one or more experiments designed to answer the research questions. (C + 13 months)
Milestone 2 (Phase 2):  Completion of the analysis of the experimental data from the completed experiment(s). (C + 15 months)
Phase 3
Write final report, documenting results of the experiment(s) and implications for supporting regulatory guidance.
Exit Criteria (Phase 3):  Completion of technical report, acceptable to sponsor, detailing results of experiment and implications for supporting regulatory guidance.
Milestone 1 (Phase3):  Draft technical report presented to sponsor for review and comment. (C + 17 months)
Milestone 2 (Phase 3):  Final technical report, incorporating sponsor comments to satisfy exit criteria. (C + 24months)
(Note: Denotation of C indicates the time in which a contact can be executed to begin work.)
</v>
          </cell>
          <cell r="I71" t="str">
            <v xml:space="preserve">Development and issuance of new regulatory and guidance material related to control stations, and ground observers.  This will include input on certification projects.  Additional certification activity is expected to escalate exponentially.  Also will entail updates to 14 CFR Parts 23, 25, and 91 to address human factors UAS issues based on research data in an iterative process.  The goal of this research is to standardize UAS CS, and procedures to facilitate UAS pilots' transition from one UAS to another to help safely integrate UAS into the national airspace system.
Report(s) describing recommended minimum standards and design guidelines for UAS control stations, and recommended UAS crewmember procedures and operational requirements during normal and non-normal events.   The goal of this research is to standardize UAS CS, and procedures to facilitate UAS pilots' transition from one UAS to another.
</v>
          </cell>
          <cell r="J71">
            <v>43738</v>
          </cell>
          <cell r="K71" t="str">
            <v xml:space="preserve">​Establish minimum primary flight display layout and crew station layout.  Achieving this outcome would permit UAS pilots to transition from one Control Station to another with a sense of familiarity and help prevent negative habit transfer, and to also safely execute DAA functions with proper, timely information provided to them.
</v>
          </cell>
          <cell r="L71">
            <v>43738</v>
          </cell>
          <cell r="M71" t="str">
            <v>Item</v>
          </cell>
          <cell r="N71" t="str">
            <v>avs/aviationsafetyresearch/Lists/FY19 Research Requirements</v>
          </cell>
        </row>
        <row r="72">
          <cell r="A72" t="str">
            <v>A11L.UAS.31</v>
          </cell>
          <cell r="B72" t="str">
            <v>UAS</v>
          </cell>
          <cell r="C72" t="str">
            <v>High Visual Contrast for UAS</v>
          </cell>
          <cell r="D72" t="str">
            <v>Stephen Plishka, AFS-80</v>
          </cell>
          <cell r="E72" t="str">
            <v xml:space="preserve">
Ashley Awwad, C1, 202-267-4516</v>
          </cell>
          <cell r="F72" t="str">
            <v>TBD</v>
          </cell>
          <cell r="G72" t="str">
            <v>AIR</v>
          </cell>
          <cell r="H72" t="str">
            <v xml:space="preserve">Phase 1
Development of literature review to outline current state of research supporting UAS visibility requirements and planned follow-on work in this study to expand, refine and validate the results of the prior work.
Exit Criteria (Phase 1):  Defined plan to conduct designed experiment and related analysis to expand, refine, and/or validate results of prior work in this area that is accepted by the sponsor.
Milestone 1 (Phase 1):  Completion of literature review and related recommendations for this study based upon lessons learned from prior research. (C + 4 months)
Milestone 2 (Phase 1):  Completion of plan describing the designed experiment to expand, refine and/or validate the prior related research results. (C + 5 months)
Phase 2
Conduct designed experiment and related analysis as defined and agreed from Phase 1.
Exit Criteria (Phase 2):  Completion of one or more related experiments designed to answer the research questions by expanding, refining and/or validating results of prior work in this area according to the agreed plan from Phase 1.
Milestone 1 (Phase 2):  Completion of one or more experiments designed to answer the research questions. (C + 13 months)
Milestone 2 (Phase 2):  Completion of the analysis of the experimental data from the completed experiment(s). (C + 15 months) 
Phase 3
Write final report, documenting results of the experiment(s) and implications for supporting regulatory guidance.
Exit Criteria (Phase 3):  Completion of technical report, acceptable to sponsor, detailing results of experiment and implications for supporting regulatory guidance.
Milestone 1 (Phase3):  Draft technical report presented to sponsor for review and comment. (C + 17 months)
Milestone 2 (Phase 3):  Final technical report, incorporating sponsor comments to satisfy exit criteria. (C + 21 months)
​Note-1: Phase 1 work is planned to be funded and completed in FY18. Phases 2 and 3 work is planned to be funded and complete in FY19 (this requirement). Any additional work needed will be completed in FY20.
Note-2: Denotation of C indicates the time in which a contact can be executed to begin work.
</v>
          </cell>
          <cell r="I72" t="str">
            <v xml:space="preserve">​Incorporate design strategies based on this research into future airworthiness approval guidance such as a new advisory circular to address the minimum standards required to make UAVs easily visible to other aircraft and individuals on the ground. Implementation of recommended design strategies and an update to the certification guidelines is planned for 2020, as soon as the research has defined recommendations that are accepted by the sponsor and have shown to have a positive impact on making umanned aircraft more visible to other operators.
</v>
          </cell>
          <cell r="J72">
            <v>44105</v>
          </cell>
          <cell r="K72" t="str">
            <v xml:space="preserve">​Research will provide input to FAA standards and advisory circular material to support the safe, efficient, and timely integration of UAS into the NAS. Performing sound research will lead to preventative measures in reducing incident and accident rates due to mid-air collisions between UAS and other aircraft and collisions with people on the ground.
</v>
          </cell>
          <cell r="L72">
            <v>44256</v>
          </cell>
          <cell r="M72" t="str">
            <v>Item</v>
          </cell>
          <cell r="N72" t="str">
            <v>avs/aviationsafetyresearch/Lists/FY19 Research Requirements</v>
          </cell>
        </row>
        <row r="73">
          <cell r="A73" t="str">
            <v>A11L.UAS.43</v>
          </cell>
          <cell r="B73" t="str">
            <v>UAS</v>
          </cell>
          <cell r="C73" t="str">
            <v>UAS Flight Data Research in Support of ASIAS (Aviation Safety Information and Analysis Sharing) Program</v>
          </cell>
          <cell r="D73" t="str">
            <v xml:space="preserve">Walt Hogan / AVP220 </v>
          </cell>
          <cell r="E73" t="str">
            <v xml:space="preserve">
Nick Lento ANG-C2 202-267-5111nick.lento@faa.gov</v>
          </cell>
          <cell r="F73" t="str">
            <v>Charles Johnson / 609-485-6181 / ANG-E2</v>
          </cell>
          <cell r="G73" t="str">
            <v>AVP</v>
          </cell>
          <cell r="H73" t="str">
            <v xml:space="preserve">
Phase 1 - Review current FDM programs. This phase seeks to review current state-of-the-art of Unmanned Aircraft FDM (UFDM), explore safety benefits from UFDM, and explore the associated list of parameters, exceedances, and recording rates. Exit Criteria - Initial collection of UFDM data and a minimum standard List of UFDM parameters. Milestones - Determine baseline of UFDM, collect and analyze UFDM data, develop a minimum standard List of FDM parameters. Metrics - FDM data from at least three unmanned aircraft operators/manufacturers, complete list of UFDM parameters. (Jul. 2019).
Phase 2 - Develop methodology and agreements for UFDM. This phase seeks to develop the methodology for UFDM participation in ASIAS. Exit Criteria - Signed agreements with the unmanned aircraft community. Milestones - Develop methodology for UFDM participation in ASIAS, establish agreements with community participants, conduct UAS Outreach efforts. Metrics - Agreements with UAS operators / manufacturers from at least two different communities.  (Jan. 2020)
Phase 3 - Collect and integrate unmanned aircraft FDM data. This phase focuses on collecting UFDM data on a routine and regular basis within research efforts supporting ASIAS and to collaborate with a mitigation partner for UAS safety issues. Exit Criteria - Expansion of UAS research supporting ASIAS to additional participants with increased analysis capabilities. Milestones - Collect additional UFDM data, examine technologies and techniques required to integrate UFDM into ASIAS, develop additional UAS analysis tools and techniques. Metrics - Methodology and integration plan for UFDM in ASIAS. (Sep. 2020)
Phase 4 - Examine and expand event-based safety criteria for UAS research supporting ASIAS. This phase focuses on researching and categorizing FDM parameters related to risk occurrence categories and specific causal factors, while also exploring the benefits of incorporating additional safety data, information, and test flights/simulation activities to develop new insight towards the risk of unmanned aircraft-specific safety events. Exit Criteria - Completion of FDM parameterization for risk occurrence/flight operation/mission profiles. Milestones - Examine the concept of mission-specific FDM parameters/exceedances, research specific FDM parameters related to risk occurrence categories and examine causal factors for undesired events, determine additional safety data of interest beyond basic FDM available for transfer into ASIAS, apportion R&amp;D test flights and simulation activities to ascertain unmanned aircraft data requirements for ASIAS. Metrics - Completion of research activities, reports, and Memorandums of Understanding from 6 participating UAS operators that provide data to support ASIAS on a regular and routine basis. (Mar. 2021)
Phase 5 - Examine and develop standard parameter data sets for supporting the mitigation partner's recommendations and initiatives. This phase will also include examining the methodology for transferring the work from a research environment to an operational environment. The efforts will support the mitigation partner's future direction by allowing it to clearly monitor recent and impending issues in a timely fashion. (Sep. 2021)</v>
          </cell>
          <cell r="I73" t="str">
            <v xml:space="preserve">
​Results from UAS flight data research supporting ASIAS can be used to establish FAA guidance for operators and controllers, inform training requirements, and support development of industry standards.  Specific plans for implementation include the following:
 Establish within ASIAS a program to monitor Unmanned Aircraft System (UAS) operations that intersect with civilian NAS operations. (Dec 2022)Develop prototype capabilities to analyze and integrate UAS flight data into ASIAS (Dec 2022)Provide assessment of issues that impact multiple segments of the aviation community, to include relevant UAS operations. (Dec 2022)Deploy an integrated portal to provide access to trending dashboards for an expanded set of metrics, to include UAS as appropriate. (Dec 2022)
Aside from the activities listed above, implementation of this research will support development of data and visualization tools for analysis of UAS safety data within ASIAS. Collection of flight data, development of analytical tools, and the methodology for expanding ASIAS to the UAS community will support efforts to reduce fatal accident rates. 
The aggregation and fusion of data from multiple sources in ASIAS will also enrich the SMS process by:
• Enabling comprehensive analyses used for risk management;
• Supporting the development and measured effectiveness of mitigation strategies.
UAS data integrated within ASIAS may present statistically significant trends across a wide range of platform types, equipment types, and operations, as well as unmonitored areas of the NAS.  The research initiatives proposed will help the mitigation partner in conducting analyses similar to directed studies performed by the Commercial Aviation Safety Team (CAST), the General Aviation Joint Steering Committee (GA-JSC), and their respective working groups. With this research a more complete picture of risk in the NAS will be available, allowing the FAA to make more informed and proactive safety decisions.</v>
          </cell>
          <cell r="J73">
            <v>44576</v>
          </cell>
          <cell r="K73" t="str">
            <v xml:space="preserve">
​Establish basic capabilities in ASIAS to receive, house, and analyze unmanned aircraft FDM data by 2021. These basic capabilities will support objectives of widespread unmanned aircraft flight data collection, metrics, data analysis and sharing that provide useful safety information to the aviation community to support risk mitigation activities and reduce fatal accidents. In addition, the capabilities will leverage data analysis, collection, and storage capabilities that incorporate analysis of data from the UAS test sites and other UAS operations.
The UAS capabilities developed for ASIAS will, to the maximum extent possible, use existing governance, analysis and sharing methodologies in place for the CAST/part 121 community, that rely on data in a secure environment, de-identification of data, and sharing information with the mitigating community.  Research will produce an initial set of parameters and metrics to inform and expand future ASIAS precursor measures across various mission types.</v>
          </cell>
          <cell r="L73">
            <v>44545</v>
          </cell>
          <cell r="M73" t="str">
            <v>Item</v>
          </cell>
          <cell r="N73" t="str">
            <v>avs/aviationsafetyresearch/Lists/FY19 Research Requirements</v>
          </cell>
        </row>
        <row r="74">
          <cell r="A74" t="str">
            <v>A11L.UAS.44</v>
          </cell>
          <cell r="B74" t="str">
            <v>UAS</v>
          </cell>
          <cell r="C74" t="str">
            <v>Air Carrier Operational Considerations for Unmanned Aircraft Systems</v>
          </cell>
          <cell r="D74" t="str">
            <v>AFS-200 Barbara Adams</v>
          </cell>
          <cell r="E74" t="str">
            <v xml:space="preserve">
Ashley Awwad, C1, 202-267-4516</v>
          </cell>
          <cell r="F74" t="str">
            <v>CAMI</v>
          </cell>
          <cell r="G74" t="str">
            <v>AFS</v>
          </cell>
          <cell r="H74" t="str">
            <v xml:space="preserve">
Year 1
Milestone 1 - Develop a literature review on the required crew and staffing for operating UAS in various kinds of operations to include those unmanned aircraft and operations that would be outside the current part 107 framework.
Tasks (Milestone 1) –Identify any completed or current research that addresses minimum crew and staffing requirements for UAS operations.Review and document crew and staffing requirements for military UAS operations.Summarize crew and staffing requirements for UAS operations conducted under COAs and Section 333 exemptions for various kinds of operations.Compare the state of the research for UAS remote pilot crew requirements for non –air carrier operations to pilot crew requirements for manned air carrier aircraftDevelop recommendations for how the gaps in remote/manned pilot crew requirements should be filled.Document the research and existing requirements in a report.
Exit Criteria (Milestone 1): Completion of literature review and related recommendations for pilot crew and staffing requirements based upon lessons learned from prior research (Contract Award + 12 months FY19).
Milestone 2 - Develop a literature review that identifies the required knowledge, skill, and tests for operating UAS in various kinds of operations to include those unmanned aircraft and operations that would be outside the current part 107 framework.
Tasks (Milestone 2) -Identify any completed or current research that focuses on pilot knowledge and skill for various kinds of UAS operations.Identify a comprehensive list of air carrier UAS operations that would otherwise fall into part 121 or part 135 operations if they were conducted in manned aircraft.Using the list from #2, (a) identify what makes those operations unique from manned air carrier operations (i.e., what is different that the remote pilot/crew must know, consider, and do for those kinds of operations); (b)  identify what is the same between manned and unmanned operations; and (c) what kinds of UAS could accomplish such operations.Review and document knowledge, skill, training, testing, and recurrent requirements for military UAS operations and the UAS used for those operations.Summarize pilot qualification requirements for UAS operations conducted under COAs and Section 333 exemptions for various kinds of commercial operations and the kinds of UAS used for those operations.Document the research and existing requirements in a report.
Exit Criteria (Milestone 2): Report describing reviews of research studies and a review of gap analysis of regulations, standards and guidance (Contract Award + 12 months FY19).                                                                         
Milestone 3 - Develop a literature review on duty and rest requirements to include pilot fatigue for both manned and unmanned operations.
Tasks (Milestone 3) –Identify any completed or current research that focuses on pilot duty and rest requirements as well as pilot or operator fatigue in both manned and unmanned aviation operations. Consideration of pilot duty and rest requirements to include fatigue research in other modes of unmanned transportation where a human is required should also be reviewed (e.g., trains, boats).Identify duty requirements for operators in unmanned operations other than aviation.Identify flight, duty, and rest requirements for military UAS pilots.Document the research and findings in a report.
Exit Criteria (Milestone 3): Completion of literature review and recommendations for this study based upon lessons learned from prior research (Contract Award + 12 months FY19)
Year 2
Milestone 4 - Design experiment to expand, refine and/or validate the prior related research results to fill the gaps in air carrier remote/manned crew requirements.
Tasks (Milestone 4) -Design experiment options and document them along with pros and cons in a white paper.Choose an experiment (or multiple) to move forward with and document the research plan in a report.
Exit Criteria (Milestone 4) - Research plan finalized with sponsor approval for experiment(s) to conduct the experiment (Contract Award + 12 months FY20).
Milestone 5 - Design experiment to expand, refine and/or validate the prior research results on air carrier remote pilot knowledge and skills testing.
Tasks (Milestone 5) –
 Design experiment options and document them along with pros and cons in a white paper.Choose an experiment (or multiple) to move forward with and document the research plan in a report.
Exit Criteria (Milestone 5) – Research plan finalized with sponsor approval for experiment(s) to conduct the experiment (Contract Award + 12 months FY20).
Milestone 6 - Design experiment to expand, refine and/or validate the prior related research results on UAS air carrier remote pilot duty and rest requirements to include fatigue issues.
Tasks (Milestone 6) -Design experiment options and document them along with pros and cons in a white paper.Chose and experiment (or multiple) to move forward with and document the research plan in a report.
Exit Criteria (Milestone 6) - Research plan finalized with sponsor approval for experiment(s) to conduct the experiment (Contract Award + 12 months FY20).
Year 3
Milestone 7 - Conduct designed experiment(s) and related analysis as defined for air carrier UAS remote pilot crew staffing and requirements.
Tasks (Milestone 7) -Conduct designed experiments(s) and collect the data.Analyze data from experiment.Document findings and recommendations in a report.
Exit Criteria (Milestone 7) - Completion of one or more related experiments designed to answer the research questions by expanding, refining and/or validating results of prior work in this area according to the agreed upon plan (Contract Award + 12 months FY21).
Milestone 8 - Conduct designed experiment(s) and related analysis as defined for UAS air carrier remote pilot knowledge and skills testing.
Tasks (Milestone 8) -Conduct designed experiments(s) and collect the data.Analyze data from experiment.Document findings and recommendations in a report.
Exit Criteria (Milestone 8) - Completion of one or more related experiments designed to answer the research questions by expanding, refining and/or validating results of prior work in this area according to the agreed upon plan (Contract Award + 12 months FY21).
Milestone 9 - Conduct designed experiment(s) and related analysis for UAS air carrier remote pilot duty and rest requirements specific to air carrier operations.
Tasks (Milestone 9) -Conduct designed experiments(s) and collect the data.Analyze data from experiment.Document findings and recommendations in a report.
Exit Criteria (Milestone 9) - Completion of one or more related experiments designed to answer the research questions by expanding, refining and/or validating results of prior work in this area according to the agreed upon plan (Contract Award + 12 months FY21).</v>
          </cell>
          <cell r="I74" t="str">
            <v xml:space="preserve">
The goal of this research is to standardize the issuance of UAS air carrier operating certificates, UAS air carrier remote pilot and crew requirements, training and testing requirements, duty and rest requirements, to include fatigue, to help safely integrate UAS air carrier operations into the NAS. AFS-200 will develop and issue UAS air carrier operator certificates and possible updates to 14 CFR Parts 119, 135, and 121 specific to UAS air carrier operations or create new part(s) for UAS air carrier operations by FY21.</v>
          </cell>
          <cell r="J74">
            <v>44046</v>
          </cell>
          <cell r="K74" t="str">
            <v xml:space="preserve">
The results of this research will provide input to help develop FAA regulations, standards, and guidance for the design and operational approval of Unmanned Aircraft Systems (UAS) air carrier operations in the National Airspace System (NAS) to support the safe, efficient, and timely integration of UAS into the NAS. Performing sound research will lead to preventative measures in reducing incident and accident rates due to human factors in UAS air carrier operations.</v>
          </cell>
          <cell r="L74">
            <v>44410</v>
          </cell>
          <cell r="M74" t="str">
            <v>Item</v>
          </cell>
          <cell r="N74" t="str">
            <v>avs/aviationsafetyresearch/Lists/FY19 Research Requirements</v>
          </cell>
        </row>
        <row r="75">
          <cell r="A75" t="str">
            <v>A11L.UAS.45</v>
          </cell>
          <cell r="B75" t="str">
            <v>UAS</v>
          </cell>
          <cell r="C75" t="str">
            <v>Multiple UAS Command and Control by a Single Operator with a Single Control Station</v>
          </cell>
          <cell r="D75" t="str">
            <v>Stephen Plishka, AFS-80</v>
          </cell>
          <cell r="E75" t="str">
            <v xml:space="preserve">
Ashley Awwad, C1, 202-267-4516</v>
          </cell>
          <cell r="F75" t="str">
            <v>TBD</v>
          </cell>
          <cell r="G75" t="str">
            <v>AFS</v>
          </cell>
          <cell r="H75" t="str">
            <v xml:space="preserve">​Phase 1 (FY19)
Investigate operating 2 aircraft per pilot in simple operations such as high altitude orbiting with a literature review and scientific study.
Milestone 1 (Phase 1): Develop literature review to investigate any existing research related to operating more than one aircraft at a time and how that affects pilot workload and safety. Validate results of prior research and identify research gaps.
Milestone 2 (Phase 1): Develop a research plan to address research gaps concerning the operation of 2 unmanned aircraft by one pilot in simple operations such a high altitude orbiting.
Milestone 3 (Phase 1): Conduct study outlined in research plan. Collect and analyze data, document results.
Exit Criteria (Phase 1): Well documented literature review and report documenting results of the scientific study.
Phase 2 (FY20-21)
Investigate operating more than 2 aircraft in simple operations and look at operating 2 aircraft in more complex operations.
Milestone 1 (Phase 2): Building off of the results from Phase 1, develop a research plan for evaluating the operation of more than 2 aircraft in simple operations in terms of safety and pilot workload.
Milestone 2 (Phase 2): Conduct study outlined in research plan. Collect and analyze data, document results.
Milestone 3 (Phase 2): Develop a research plan for evaluating the operations of 2 aircraft in complex operations such as full mission and lost link.
Milestone 4 (Phase 2): Conduct study outlines in research plan. Collect and analyze data, document results.
Exit Criteria 1 (Phase 2): Report documenting the results of the study evaluating the operation of more than 2 aircraft in simple operations.
Exit Criteria 2 (Phase 2): Report documenting the results of the study evaluating the operation of 2 aircraft in complex operations.
Phase 3 (FY22)
Investigate the limits of what is safe per category of operations and level of automation.
Milestone 1 (Phase 3): Develop a research plan for evaluating the safety and pilot workload of operating multiple unmanned aircraft under varying operation complexities and levels of automation. Building off of the research conducted in Phases 1 and 2, seek to find the limits on how many UAVs is safe for one pilot to operate by operation and by automation level.
Milestone 2 (Phase 3): Conduct studies according to research plan. Collect and analyze data, document results.
Exit Criteria (Phase 3): Report documenting the results of the study complete with recommendations to the FAA on what the operational limits should be on operating multiple UAVs with one control station.
</v>
          </cell>
          <cell r="I75" t="str">
            <v xml:space="preserve">Development and issuance of new regulatory and guidance material related to controlling more than one unmanned aircraft with one control station.  This will include input on certification projects.  Additional certification activity is expected to escalate exponentially.  Also will entail updates to 14 CFR Parts 23, 25, and 91 to address human factors UAS issues based on research data in an iterative process.  The goal of this research is to develop standards for operating more than one unmanned aircraft per control station to stay ahead of UAV operational needs and help safely integrate UAS into the national airspace system.
Reports documenting multiple research studies evaluating the safety and pilot workload of operating more than one unmanned aircraft with one control station under different types of operations and different levels of automation. The reports will offer recommendations to the FAA on what the boundaries for safe operations are.
</v>
          </cell>
          <cell r="J75">
            <v>44957</v>
          </cell>
          <cell r="K75" t="str">
            <v xml:space="preserve">​Establish minimum operational and automation standards for allowing the operation of more than one UA with one control station. Achieving this outcome will allow UAV operators flexibility in their operations within safe limitations.
</v>
          </cell>
          <cell r="L75">
            <v>45291</v>
          </cell>
          <cell r="M75" t="str">
            <v>Item</v>
          </cell>
          <cell r="N75" t="str">
            <v>avs/aviationsafetyresearch/Lists/FY19 Research Requirements</v>
          </cell>
        </row>
        <row r="76">
          <cell r="A76" t="str">
            <v>A11L.UAS.46</v>
          </cell>
          <cell r="B76" t="str">
            <v>UAS</v>
          </cell>
          <cell r="C76" t="str">
            <v>Air Traffic Control (ATC) Interaction with Airborne Detect and Avoid (DAA)</v>
          </cell>
          <cell r="D76" t="str">
            <v xml:space="preserve">Maureen Keegan, AJV-7, 202-267-9530; </v>
          </cell>
          <cell r="E76" t="str">
            <v xml:space="preserve">
Nick Lento ANG-C2 202-267-5111nick.lento@faa.gov</v>
          </cell>
          <cell r="F76" t="str">
            <v>TBD.</v>
          </cell>
          <cell r="G76" t="str">
            <v>AUS</v>
          </cell>
          <cell r="H76" t="str">
            <v xml:space="preserve">
Task 1: Review results from RTCA Special Committee 228 (SC-228) verification and validation (V&amp;V) efforts, NASA's Detect and Avoid (DAA) research, and other relevant research findingsMilestone 1: Complete literature review (T+2)Milestone 2: Identify procedures and phraseology to be tested with Air Traffic Control (ATC) (T+3)Output: Literature Review Results [Document] (T+3.5)
Task 2: Prepare for HITL simulationsMilestone 1: Secure test participants (T+3)Milestone 2: Develop experimental plan (T+4)Milestone 3: Identify metrics and develop scenarios (T+5)Milestone 4: Configure laboratory (T+7)Milestone 5: Complete readiness/shakedown testing (T+7.5)Output: HITL Simulation Platform [Capability] (T+8)
Task 3: Conduct HITL simulations and analyze dataMilestone 1: Complete simulations (T+9)Milestone 2: Complete data analysis and recommendations development (T+12)Output 1: HITL Simulations Technical Report [Report] (T+12)Output 2: Procedures and Phraseology for ATC Interaction with DAA [Document] (T+12Output 3: Recommendations for ATC Automation Changes [Document] (T+12)
</v>
          </cell>
          <cell r="I76" t="str">
            <v xml:space="preserve">
Air Traffic Procedures (AJV-8) will review the Air Traffic Control (ATC) procedures and phraseology to support the use of airborne Detect and Avoid (DAA) by Unmanned Aircraft Systems (UAS) for acceptability.
AJV-8 will incorporate the new procedures and phraseology into FAA Order JO 7110.65, Air Traffic Control.
AJV-7 will address the need for new automation requirements for NAS systems.
Technical Training (AJI-2) will develop the necessary training and/or mandatory briefing items to familiarize controllers with the new procedures and phraseology. 
FAA ATC Facilities will train controllers on the new procedures and phraseology.</v>
          </cell>
          <cell r="J76">
            <v>43374</v>
          </cell>
          <cell r="K76" t="str">
            <v xml:space="preserve">
(1) Develop Air Traffic Control (ATC) procedures and phraseology for use of airborne Detect and Avoid (DAA) during nominal and off-nominal conditions (Oct 2019);
(2) Incorporate ATC procedures and phraseology into FAA Order JO 7110.65, Air Traffic Control (date depending on the publication cycle schedule);
(3) If the research identifies the need for automation enhancements to support the use of DAA, define automation requirements (January 2020);
(4) Develop ATC training materials to familiarize controllers with DAA-related procedures and phraseology (by Oct 2020);
(5) Train controllers on new DAA-related procedures and phraseology (date TBD)</v>
          </cell>
          <cell r="L76">
            <v>43832</v>
          </cell>
          <cell r="M76" t="str">
            <v>Item</v>
          </cell>
          <cell r="N76" t="str">
            <v>avs/aviationsafetyresearch/Lists/FY19 Research Requirements</v>
          </cell>
        </row>
        <row r="77">
          <cell r="A77" t="str">
            <v>A11L.UAS.47</v>
          </cell>
          <cell r="B77" t="str">
            <v>UAS</v>
          </cell>
          <cell r="C77" t="str">
            <v>Minimum Detect and Avoid (DAA) Display and Flight Path Information</v>
          </cell>
          <cell r="D77" t="str">
            <v>Stephen Plishka, AFS-80</v>
          </cell>
          <cell r="E77" t="str">
            <v xml:space="preserve">
Ashley Awwad, C1, 202-267-4516</v>
          </cell>
          <cell r="F77" t="str">
            <v>TBD</v>
          </cell>
          <cell r="G77" t="str">
            <v>AIR</v>
          </cell>
          <cell r="H77" t="str">
            <v xml:space="preserve">​Phase 1
Development of literature review to outline current state of research supporting traffic information and flight path guidance requirements and planned follow-on work in this study to expand, refine and validate the results of the prior work. (FY16-17 activity)
Exit Criteria (Phase 1):  Defined plan to conduct designed experiment and related analysis to expand, refine, and/or validate results of prior FAA and NASA work in this area that is accepted by the sponsor.
Milestone 1 (Phase 1):  Completion of literature review and related recommendations for this study based upon lessons learned from prior research. (C + 4 months)
Milestone 2 (Phase 1):  Completion of plan describing the designed experiment to expand, refine and/or validate the prior related research results. (C + 5 months) 
Phase 2
Conduct designed experiment and related analysis as defined and agreed from Phase 1. (FY17 activity)
Exit Criteria (Phase 2):  Completion of one or more related experiments designed to answer the 3 research questions by expanding, refining and/or validating results of prior FAA and NASA work in this area according to the agreed plan from Phase 1.
Milestone 1 (Phase 2):  Completion of one or more experiments designed to answer the 3 research questions. (C + 13 months)
Milestone 2 (Phase 2):  Completion of the analysis of the experimental data from the completed experiment(s). (C + 15 months) 
Phase 3
Write final report, documenting results of the experiment(s) and implications for supporting regulatory guidance. (FY18 activity)
Exit Criteria (Phase 3):  Completion of technical report, acceptable to sponsor, detailing results of experiment and implications for supporting regulatory guidance.
Milestone 1 (Phase3):  Draft technical report presented to sponsor for review and comment. (C + 17 months)
Milestone 2 (Phase 3):  Final technical report, incorporating sponsor comments to satisfy exit criteria. (C + 21 months) 
Note:  Monthly research coordination meetings are required to document and coordinate this research. The monthly meetings must include a report and ongoing assessment of the research.
Phase 4
Research how ACAS-XU fits into UAS Detect and Avoid capabilities (FY19 activity)
Exit Criteria (Phase 4): Completion of technical report, acceptable to sponsor, detailing results of experiment and implication for supporting use of ACAS-XU with UAS Detect and Avoid
Milestone 1 (Phase 4): Conduct a literature review of how ACAS-XU is used and its capabilities
Milestone 2 (Phase 4): Develop a research plan to explore how ACAS-XU can be integrated with UAS Detect and Avoid
Milestone 3 (Phase 4): Conduct study according to research plan and analyze results
Milestone 4 (Phase 4): Final technical report, incorporating sponsor comments
</v>
          </cell>
          <cell r="I77" t="str">
            <v xml:space="preserve">​Incorporate display design strategies based on this research into future airworthiness approval guidance such as advisory circular 90-DAA1 for the RTCA Phase 1 development of systems and associated procedures for the remain well clear function. Display/design strategies may also inform advisory circular 90-DAA2 for follow-on Phase 2 RTCA developments extending this functionality.​
</v>
          </cell>
          <cell r="J77">
            <v>43617</v>
          </cell>
          <cell r="K77" t="str">
            <v xml:space="preserve">​This research requirement is crucial in determining the minimum necessary DAA information needed by a UAS pilot to successfully execute a maneuver to remain well clear. The research will identify the rationale behind type(s) of traffic display information necessary or beneficial to a UAS pilot as well as the type of flight path guidance data required to perform the DAA function.​
</v>
          </cell>
          <cell r="L77">
            <v>44228</v>
          </cell>
          <cell r="M77" t="str">
            <v>Item</v>
          </cell>
          <cell r="N77" t="str">
            <v>avs/aviationsafetyresearch/Lists/FY19 Research Requirements</v>
          </cell>
        </row>
        <row r="78">
          <cell r="A78" t="str">
            <v>A11L.UAS.48</v>
          </cell>
          <cell r="B78" t="str">
            <v>UAS</v>
          </cell>
          <cell r="C78" t="str">
            <v>UAS Automation/Autonomy</v>
          </cell>
          <cell r="D78" t="str">
            <v>Stephen Plishka, AFS-80</v>
          </cell>
          <cell r="E78" t="str">
            <v xml:space="preserve">
Ashley Awwad, C1, 202-267-4516</v>
          </cell>
          <cell r="F78" t="str">
            <v>TBD</v>
          </cell>
          <cell r="G78" t="str">
            <v>AIR</v>
          </cell>
          <cell r="H78" t="str">
            <v xml:space="preserve">​Phase 1
Development of literature review to outline current state of research supporting UAS Human-Automation Interaction requirements and planned follow-on work in this study to expand, refine and validate the results of the prior work.
Exit Criteria (Phase 1):  Defined plan to conduct designed experiment and related analysis to expand, refine, and/or validate results of prior work in this area that is accepted by the sponsor.
Milestone 1 (Phase 1):  Completion of literature review and related recommendations for this study based upon lessons learned from prior research. (C + 4 months)
Milestone 2 (Phase 1):  Completion of plan describing the designed experiment to expand, refine and/or validate the prior related research results. (C + 5 months)
Phase 2
Conduct designed experiment and related analysis as defined and agreed from Phase 1.
Exit Criteria (Phase 2):  Completion of one or more related experiments designed to answer the research questions by expanding, refining and/or validating results of prior work in this area according to the agreed plan from Phase 1.
Milestone 1 (Phase 2):  Completion of one or more experiments designed to answer the research questions. (C + 13 months)
Milestone 2 (Phase 2):  Completion of the analysis of the experimental data from the completed experiment(s). (C + 15 months)
Phase 3
Write final report, documenting results of the experiment(s) and implications for supporting regulatory guidance.
Exit Criteria (Phase 3):  Completion of technical report, acceptable to sponsor, detailing results of experiment and implications for supporting regulatory guidance.
Milestone 1 (Phase3):  Draft technical report presented to sponsor for review and comment. (C + 17 months)
Milestone 2 (Phase 3):  Final technical report, incorporating sponsor comments to satisfy exit criteria. (C + 21 months)
(Note: Denotation of C indicates the time in which a contact can be executed to begin work.)
</v>
          </cell>
          <cell r="I78" t="str">
            <v xml:space="preserve">Validate findings.
Develop streamlined certification compliance requirements.
Publish advisory circular or share results with ASTM/other industry group for incorporation into industry standard.
</v>
          </cell>
          <cell r="J78">
            <v>45107</v>
          </cell>
          <cell r="K78" t="str">
            <v xml:space="preserve">​This research requirement is crucial in determining the safe integration of automation and UAS operator functions for command and control of the UA, navigation of the UA through the airspace, and pilot compliance with clearances and instructions issued to the UAS pilot from ATC.​
</v>
          </cell>
          <cell r="L78">
            <v>45107</v>
          </cell>
          <cell r="M78" t="str">
            <v>Item</v>
          </cell>
          <cell r="N78" t="str">
            <v>avs/aviationsafetyresearch/Lists/FY19 Research Requirements</v>
          </cell>
        </row>
        <row r="79">
          <cell r="A79" t="str">
            <v>A12B.HFNG.2</v>
          </cell>
          <cell r="B79" t="str">
            <v>HF</v>
          </cell>
          <cell r="C79" t="str">
            <v>NextGen: Human Factors Guidelines for Advanced Instrument Procedure Design and Use</v>
          </cell>
          <cell r="D79" t="str">
            <v>Jeffery Kerr, AFS-470</v>
          </cell>
          <cell r="E79" t="str">
            <v xml:space="preserve">
​Sheryl Chappell, ANG-C1, 202-267-8856</v>
          </cell>
          <cell r="F79" t="str">
            <v>Divya Chandra, DOT/Volpe</v>
          </cell>
          <cell r="G79" t="str">
            <v>AFS</v>
          </cell>
          <cell r="H79" t="str">
            <v xml:space="preserve">
Metrics, milestones, and project phases for four tasks are described below.Subjective Complexity Factors in Procedure DesignMetricsNew instrument procedures are developed and implemented more smoothly and need fewer revisions after considering subjective complexity for pilots during their design.MilestonesPublish full report on subjective complexity study (December 2016)Identify research necessary to address procedure complexity characteristics.Phases
Phase 1. Data Collection  Complete.
Phase 2. Output  Complete.
Phase 3. Application  Continue to brief FAA staff on results of study so they can use factors for subjective procedure complexity in the design and evaluation of airspace procedures. Document results of study in written reports for different audiences. Evaluate effectiveness of subjective complexity factors in improving procedure design
[Exit criteria: Complexity factors are used effectively to mitigate complexity of new procedures.]
Phase 4. Follow-on  (a) Document existing findings on depiction and subjective complexity of vertical flight paths for FAA internal use. Explore issues related to depicting vertical flight path for pilots on both static (paper/PDF) formats and electronic flight deck displays; (b) Explore issues related to operational complexity (i.e., ATC interventions, aircraft equipment or performance, crew factors, operator factors, and environment factors); (c) Confirm the effects of subjective complexity in safety reports from actual operations through evaluation of safety reports; (d) Develop research plan for assessing the performance effects of subjective complexity; (e) Conduct research to assess performance effects of subjective complexity, according to FAA-approved research plan.Electronic Charts and Other Electronic Flight Deck Displays of Chart and Procedure DataMetricsMitigate safety issues related to learning and using electronic chartsEstablish updated human factors guidelines and recommendations for the design and interactive use of electronic chart applications. Include operational issues. This work will be coordinated with the research requirements for EFBs.MilestonesInformal industry review based on commercially available products (not for publication). Address both installed and portable software platforms. (March 2017)Develop a survey for electronic chart users about their experiences using and learning the software. (March 2018)Collect and analyze survey data from electronic chart users. (December 2018)Conduct user reviews of other electronic chart software (March 2019)Draft recommendations and considerations for the design and evaluation of electronic chart software. Coordinate the recommendations with research on EFBs. (June 2019)Updated draft recommendations and considerations for the design and evaluation of electronic chart software. (December 2019)PhasesPhase 1. Gather industry data. Expand industry review section of July 2013 draft assessment to include two to four other products, for internal use only, not for public distribution.
[Exit criteria: Table of features for four to six electronic chart applications.]Phase 2. Develop online survey.Create an online survey to assess use and learning of electronic chart software.
[Exit criteria: Develop a survey and obtain feedback on its design from FAA.]Phase 3. Conduct online survey.Administer and analyze data. Identify human factors focus areas for FAA.
[Exit criteria: Analyze data from survey and provide results to FAA.]Phase 4. User reviews. Design and conduct user evaluations of selected commercially-available electronic chart software. Focus on issues identified in online survey. Analyze data to determine areas for human factors guidelines.Phase 5. Develop updated guidelines.Use data from industry review, online survey, and user reviews to draft recommendations and considerations for the design and evaluation of electronic chart software. Include discussion of potential new software functions. Consider a variety of platforms, from handheld to installed platforms. These recommendations will be coordinated with EFB research.
 Briefing Strips for Departure and Arrival ChartsMetricsDetermine whether a briefing strip for arrival and departure charts helps pilots to understand and fly these procedures more effectively.MilestonesSummarize the issues involved in developing and implementing a briefing strip for approaches, departures, and arrivals (TBD)Develop prototype briefing strips, customized for arrival and departure procedures. (February 2017)Collect data on pilot's effectiveness in using the chart with and without the briefing strip to determine whether the strip is helpful. (September 2017)Document the study in a report. (June 2017)PhasesPhase 1. Identify issues.Understand the development of the approach plate briefing strip through existing reports and interviews with experts in government and industry. Consider the differences between approach charts and charts for arrival and departure procedures. Also consider new/revised elements on charts (PBN Information Box, Ops Requirements Box, and Top Altitude).
[Exit criteria: The development and implementation of briefing strips on industry and government charts has been reviewed and documented.]
  Phase 2. Design and prototype. Develop a list of elements for arrival and departure procedure briefing strips.  Identify the content expected for each element of the strip. Develop several prototype charts using the design criteria.
[Exit criteria: A prototype briefing strip format is developed for departures and arrivals and illustrated on sample charts.]Phase 3. Test. Verify that the content of the briefing strip will be meaningful and useful. Compare charts with a briefing strip to those without a briefing strip.
[Exit criteria: Collect and analyze performance data from approximately 20 pilots. Assess whether pilots found the briefing strip to be useful and whether it was clearly understood.]
  Phase 4.Document findings and recommendations. Prepare a working paper on the study. Document the issues, prototypes, data collection, results, and recommendations.
[Exit criteria: Project is documented for future reference.]
 PBN Pilot Operations and ImplementationMetricsPilot operations for new instrument procedures should be evaluated and implemented more efficiently and need fewer revisions after considering current best practices and new ideas.MilestonesGather background information on current operational practices (November 2017)Develop suggestions for improving operations and test on a small scale to assess whether the suggestions would work in practice  (August 2018)Document lessons learned and recommendations (August 2019)PhasesPhase 1.Identify and understand operational issues and stakeholders
[Exit criteria: Interview pilot experts in government and industry.]
Phase 2. Explore options
[Exit criteria: Develop and test ideas for new operational methods on small groups of pilots.]
Phase 3. Document lessons learned and recommendations. This work will feed into the development of guidance for procedure designer and evaluation described above.
[Exit criteria: Prepare a paper describing operational issues and recommendations to improve pilot operations.]
</v>
          </cell>
          <cell r="I79" t="str">
            <v xml:space="preserve">
​Modifications to update and improve the documents listed under Regulatory Links (e.g., FAA Orders in the 8260 series, FAA Order 8900.1, AC 120-76C and others). These changes will be based on the results of the research including:FAA Order 8900.1Updates to relevant ACs (e.g., AC 90-105A, AC 90-100A, AC 90-101A) started FY14 and plan for completion in FY 22 timeframe. Updates to current 8260-series Orders as needed including 8260.19, 8260.46, and 8260.58 (FY16-17, then again FY 20-22 based on research results). FAA Aeronautical Charting Forum will be creating/updating naming and charting standards for PBN (FY16-17, then again FY18-19 based on research findings)New document with recommended guidelines for airspace procedure design to be used by Metroplex procedure design teams.</v>
          </cell>
          <cell r="J79">
            <v>41640</v>
          </cell>
          <cell r="K79" t="str">
            <v xml:space="preserve">
​Reduced accident rate due to human error with airspace procedure design or use as a causal or contributing factor and improved operational implementation of PBN-based airspace procedures, with reduced need for redesign after initial implementation.</v>
          </cell>
          <cell r="L79">
            <v>44925</v>
          </cell>
          <cell r="M79" t="str">
            <v>Item</v>
          </cell>
          <cell r="N79" t="str">
            <v>avs/aviationsafetyresearch/Lists/FY19 Research Requirements</v>
          </cell>
        </row>
        <row r="80">
          <cell r="A80" t="str">
            <v>A12B.HFNG.3</v>
          </cell>
          <cell r="B80" t="str">
            <v>HF</v>
          </cell>
          <cell r="C80" t="str">
            <v xml:space="preserve">NextGen Procedures, Tasks, Skills and Training for NextGen Air Carrier Pilots and Dispatchers </v>
          </cell>
          <cell r="D80" t="str">
            <v>Doug Farrow, AFS-280</v>
          </cell>
          <cell r="E80" t="str">
            <v xml:space="preserve">
​Sheryl Chappell, ANG-C1202-267-8856</v>
          </cell>
          <cell r="F80" t="str">
            <v>TBD</v>
          </cell>
          <cell r="G80" t="str">
            <v>AFS</v>
          </cell>
          <cell r="H80" t="str">
            <v xml:space="preserve">
​
Phase 1 (FY18).
Milestones: This will include a review of all NextGen literature and research studies that speak to changed competencies for pilots and dispatchers required to operate in the NextGen environment. Specific focus will be given to the design of procedures and checklists. The goal is to develop a comprehensive list (a living document to be refreshed as other RE&amp;D progresses) of all candidate tasks, skills and knowledge items that will be new or altered through the incremental implementation of NextGen technologies. 
 Exit criteria: Draft report documenting commonly expected NextGen non-normal situations and analysis of similarities and differences between current day and NextGen non-normal situations with regard to pilot response and procedure support required.Draft literature review summarizing recommendations for design of procedures from FAA guidance materials including NextGen plans, and discussions with manufacturers and carriers about current industry practices. This report will also describe considerations in the design of procedures with respect to technology, humans, and the operational environment in Phase 2 (FY19).
Metrics: Report will contain findings from all current relevant NextGen documentation published by the FAA and available at the time.
Phase 2
Milestones: Phase 2 will include a full instructional requirements analysis of all relevant job tasks (job task analysis, competency analysis, media analysis, instructional strategy analysis, risk analysis, etc.) for pilots and dispatchers, to include individual, crew and team tasks. Like phase 1 activities, some level of phase 2 activities may continue through all 3 phases of the research, as new NextGen research generates new or clearer tasks, knowledge items or skills to be addressed in training. It is not assumed that all of this information will be complete by FY 2019.
Exit criteria: Draft research plan that includes instructional requirements analysis plan. This is the blueprint for future training guidance in Phase 3 (FY20).
Metrics: Phase 2 will generate a complete instructional specification for all pilot and dispatcher training required for on-going transition to emerging NextGen technologies.
Phase 3
Milestones:Phase 3 will use the classic Instructional Systems Development (ISD) methodology to finalize the training design that will drive FAA training and checking guidance. Because of the novelty and risk associated with at least a subset of the new tasks, it will probably be necessary to run training simulations to assure, for example, that the level of training device or simulator anticipated for training and checking will in fact deliver the adequate cues to trigger performance, and provide adequate methods for evaluating pilot, dispatcher or team performance. Because of the novelty of these tasks we will be unable to rely on past experience to make many decisions about what is trained and tested, how it is trained and tested, and how frequently recurrent training and checking must occur. This will require tryouts and data collection. Phase 1 and 2 activities will be revisited during Phase 3, and updated if required.
Exit criteria: Draft training and checking requirements, annotated with the results of all of the training simulations and small group tryout activities.
Metrics: Results of training validations.
Phase 4
Milestones: Phase 4 (FY20). Develop Recommendations for updates to FAA training policy and guidance material. This is a short phase, as much of the content will be extracted from the Draft document coming out of Phase 3. It will examine the best way to blend the new training requirements into current training requirements to optimize the training experience for pilots and dispatchers. It will also involve interaction with FAA inspector personnel to parse out what guidance goes into rules, what into guidance for industry, and what into guidance for FAA personnel. [
Exit criteria: Final recommendations on individual, crew and team training and checking requirements for pilots and dispatchers operating in the NextGen NAS.
Metrics: All materials required for final rules, advisory circulars and guidance to inspectors.</v>
          </cell>
          <cell r="I80" t="str">
            <v xml:space="preserve">
​Procedure and training mitigations based on research findings will be added to 14 CFR Part 121, Subparts N, O &amp; Y, AC 120-54 Advanced Qualification Program, AC 120-71 Standard Operating Procedures, AC 120-51  Crew Resource Management and AC 120-35 Line Operational Simulation based on the findings of the Flight Path Management, Crew Resource Management and Distance Learning research.  A new rule will be developed in response to the performance-based ATP research.</v>
          </cell>
          <cell r="J80">
            <v>43374</v>
          </cell>
          <cell r="K80" t="str">
            <v xml:space="preserve">
​Minimum pilot and dispatcher error rates due to new implementation of NextGen operations</v>
          </cell>
          <cell r="L80">
            <v>44104</v>
          </cell>
          <cell r="M80" t="str">
            <v>Item</v>
          </cell>
          <cell r="N80" t="str">
            <v>avs/aviationsafetyresearch/Lists/FY19 Research Requirements</v>
          </cell>
        </row>
        <row r="81">
          <cell r="A81" t="str">
            <v>A12B.HFNG.4</v>
          </cell>
          <cell r="B81" t="str">
            <v>HF</v>
          </cell>
          <cell r="C81" t="str">
            <v>NextGen Flight Deck Systems-flightcrew interfaces, installation, integration, and operations</v>
          </cell>
          <cell r="D81" t="str">
            <v>Cathy Swider, AIR-134</v>
          </cell>
          <cell r="E81" t="str">
            <v>Ashley Awwad, 202-267-6514, ANG-C1
 </v>
          </cell>
          <cell r="F81" t="str">
            <v>TBD</v>
          </cell>
          <cell r="G81" t="str">
            <v>AIR</v>
          </cell>
          <cell r="H81" t="str">
            <v xml:space="preserve">
​Ongoing from FY17 research:
Improve awareness of other traffic – ADS-B/ACAS advanced applications
 Perform human-in-the-loop studies and data analysis to evaluate ACAS Xp (passive mode) alerting system for general aviation. [FY18-19]
Perform human-in-the-loop studies and data analysis to evaluate ACAS Xa (active mode) alerting system for transport aircraft [FY19-20]
[Exit criteria:  Completed analysis and reports]
Advanced Display Technologies – 3D, Stereoscopic, Holographic, Head-worn glasses/displaysConduct human-in-loop research:  [FY18-19]Create human factors guidelines and recommendations [ FY20]
[Exit criteria:  Completed research plan, analysis and reports.]
Advanced control systems – Gestures, speech controls, head-mounted, haptic/tactileConduct human-in-loop research:  [FY18-19]Create guidelines and recommendations  [FY19]
[Exit criteria:  Completed research plan, analysis and reports.]
EFVS
Phase 1: Conduct survey to understand capabilities of sensor technologies [FY18]
Phase 2: Develop research plan [FY18 - FY19]
Phase 3: Develop sensor models [FY19 - FY20]
Phase 4: Conduct human-in-the-loop simulation [FY20 - FY21]
Phase 5: Conduct analysis and document results [FY21]
LVO/SMGCS: Pilot performance and human factors considerations for using EFVS in lieu of required lighting, marking, and ground infrastructure for low visibility taxi during Level I and Level II LVO/SMGCS operations.Evaluate operational metrics and human performance considerations with and without LVO/SMGCS features at specified visibility values.Evaluate "time to see and avoid," including an assessment of time and distance required to stop at specified visibility values. This evaluation should include increases/decreases in time to see and avoid using EFVS, EVS HDD, and unaided (using natural vision).For low visibility taxi using EFVS, assess what LVO/SMGCS features could be eliminated and identify any mitigations that might be necessary.  Consider airport layout complexity and time to see and avoid.Phase 1: Conduct human-in-the-loop simulation to evaluate pilot taxi behavior without taxiway centerline lights [FY16 – FY17]Phase 2: Identify pilot behavior in lieu of other airport infrastructure [FY17 – FY18]Phase 3: Document results of this line of research [FY19]
 </v>
          </cell>
          <cell r="I81" t="str">
            <v xml:space="preserve">
​Implementation Plan:
AVS will use this research to develop and update regulatory and guidance material (i.e., specific rules, ACs, TSOs, Handbooks, etc.) for specific systems including:AC 20-175 Controls for Flight Deck Systems
AC 120-76 Guidelines for the Certification, Airworthiness, and Operational Use for Electronic Flight BagsRTCA DO 317 MOPS for Aircraft Surveillance Applications RTCA DO 328 Performance and Interoperability Requirements Document for Airborne Spacing - Flight Deck Interval Management (ASPA-FIM) AC 20-167 Airworthiness Approval of Enhanced Vision System, Synthetic Vision System, Combined Vision System, and Enhanced Flight Vision System Equipment 
</v>
          </cell>
          <cell r="J81">
            <v>44500</v>
          </cell>
          <cell r="K81" t="str">
            <v xml:space="preserve">
Incorporate human factors best practices, early in the design process. Create comprehensive human factors guidelines that will assist certification and flight standards personnel. Examples include:Create job aids and checklists  to assist engineers and inspectors in the fieldCollect empirical data for updating FAA guidance and industry standardsStreamline certification approval process.​</v>
          </cell>
          <cell r="L81">
            <v>45960</v>
          </cell>
          <cell r="M81" t="str">
            <v>Item</v>
          </cell>
          <cell r="N81" t="str">
            <v>avs/aviationsafetyresearch/Lists/FY19 Research Requirements</v>
          </cell>
        </row>
        <row r="82">
          <cell r="A82" t="str">
            <v>A12B.HFNG.6</v>
          </cell>
          <cell r="B82" t="str">
            <v>HF</v>
          </cell>
          <cell r="C82" t="str">
            <v>NextGen Human Error and Complex Systems</v>
          </cell>
          <cell r="D82" t="str">
            <v>Doug Farrow, AFS-280</v>
          </cell>
          <cell r="E82" t="str">
            <v xml:space="preserve">
​Regina Bolinger, ANG-C1202-267-8828</v>
          </cell>
          <cell r="F82" t="str">
            <v>TBD</v>
          </cell>
          <cell r="G82" t="str">
            <v>AFS</v>
          </cell>
          <cell r="H82" t="str">
            <v xml:space="preserve">
​FY17 Milestones/MetricsKnowledge and skill loss: Provide recommendations for training based on results of the evaluations.System complexity: Conduct workshop on system complexity with experts from a range of discipline and use the information gained in the workshop to prepare a comprehensive report identifying gaps in FAA and regulatory material.Task Management: Conduct a literature review and accident analysis on task management to develop a more specific definition of the term. Identify potential gaps and issues with task management within the NextGen operating environment. Develop preliminary recommendations and guidelines for addressing task management including guidelines for pilot training, operational procedures, and flight deck design.
Exit criteria: Draft report documenting the findings from the literature review and safety analysis related to task management with a proposed research plan.
FY18 Milestones/MetricsTask Management: Conduct human-in-the-loop simulation to explore the findings identified in the literature review and safety analysis.</v>
          </cell>
          <cell r="I82" t="str">
            <v xml:space="preserve">
​Research data will be used to develop recommendations/updates to: 14 CFR Part 121, Subparts N, O, Y (AQP); 14 CFR Parts 2X.1301, 25.1302 and the corresponding AC, and 2X.1329</v>
          </cell>
          <cell r="J82">
            <v>42278</v>
          </cell>
          <cell r="K82" t="str">
            <v xml:space="preserve">
​Minimum pilot and dispatcher error rates due to new implementation of NextGen operations</v>
          </cell>
          <cell r="L82">
            <v>44104</v>
          </cell>
          <cell r="M82" t="str">
            <v>Item</v>
          </cell>
          <cell r="N82" t="str">
            <v>avs/aviationsafetyresearch/Lists/FY19 Research Requirements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B1:R23"/>
  <sheetViews>
    <sheetView tabSelected="1" workbookViewId="0">
      <selection activeCell="R2" sqref="R2"/>
    </sheetView>
  </sheetViews>
  <sheetFormatPr defaultRowHeight="15" outlineLevelRow="1" outlineLevelCol="1" x14ac:dyDescent="0.25"/>
  <cols>
    <col min="1" max="1" width="2.85546875" style="1" customWidth="1"/>
    <col min="2" max="2" width="43.42578125" style="1" customWidth="1" collapsed="1"/>
    <col min="3" max="3" width="34.5703125" style="1" hidden="1" customWidth="1" outlineLevel="1"/>
    <col min="4" max="4" width="8.7109375" style="1" hidden="1" customWidth="1" outlineLevel="1"/>
    <col min="5" max="6" width="10.7109375" style="1" customWidth="1"/>
    <col min="7" max="7" width="0.85546875" style="1" customWidth="1"/>
    <col min="8" max="9" width="10.7109375" style="1" customWidth="1"/>
    <col min="10" max="10" width="0.85546875" style="1" customWidth="1"/>
    <col min="11" max="12" width="10.7109375" style="2" customWidth="1"/>
    <col min="13" max="13" width="0.85546875" style="2" customWidth="1"/>
    <col min="14" max="15" width="10.7109375" style="2" customWidth="1"/>
    <col min="16" max="16" width="0.85546875" style="2" customWidth="1"/>
    <col min="17" max="17" width="10.7109375" style="2" customWidth="1"/>
    <col min="18" max="18" width="10.7109375" style="1" customWidth="1"/>
    <col min="19" max="19" width="5" style="1" customWidth="1"/>
    <col min="20" max="16384" width="9.140625" style="1"/>
  </cols>
  <sheetData>
    <row r="1" spans="2:18" ht="15.75" thickBot="1" x14ac:dyDescent="0.3"/>
    <row r="2" spans="2:18" s="7" customFormat="1" ht="60.75" customHeight="1" thickBot="1" x14ac:dyDescent="0.3">
      <c r="B2" s="3" t="s">
        <v>0</v>
      </c>
      <c r="C2" s="4" t="s">
        <v>1</v>
      </c>
      <c r="D2" s="4" t="s">
        <v>2</v>
      </c>
      <c r="E2" s="4" t="s">
        <v>3</v>
      </c>
      <c r="F2" s="4" t="s">
        <v>134</v>
      </c>
      <c r="G2" s="4"/>
      <c r="H2" s="4" t="s">
        <v>4</v>
      </c>
      <c r="I2" s="4" t="s">
        <v>135</v>
      </c>
      <c r="J2" s="5"/>
      <c r="K2" s="4" t="s">
        <v>131</v>
      </c>
      <c r="L2" s="4" t="s">
        <v>136</v>
      </c>
      <c r="M2" s="4"/>
      <c r="N2" s="4" t="s">
        <v>137</v>
      </c>
      <c r="O2" s="4" t="s">
        <v>138</v>
      </c>
      <c r="P2" s="4"/>
      <c r="Q2" s="4" t="s">
        <v>132</v>
      </c>
      <c r="R2" s="6" t="s">
        <v>139</v>
      </c>
    </row>
    <row r="3" spans="2:18" x14ac:dyDescent="0.25">
      <c r="B3" s="8" t="s">
        <v>5</v>
      </c>
      <c r="C3" s="9" t="s">
        <v>6</v>
      </c>
      <c r="D3" s="9"/>
      <c r="E3" s="10">
        <v>6550</v>
      </c>
      <c r="F3" s="10">
        <v>2715</v>
      </c>
      <c r="G3" s="10"/>
      <c r="H3" s="10">
        <v>6352</v>
      </c>
      <c r="I3" s="10">
        <v>2481</v>
      </c>
      <c r="J3" s="10"/>
      <c r="K3" s="10">
        <v>7925</v>
      </c>
      <c r="L3" s="10">
        <v>4000</v>
      </c>
      <c r="M3" s="10"/>
      <c r="N3" s="10" t="s">
        <v>7</v>
      </c>
      <c r="O3" s="10" t="s">
        <v>7</v>
      </c>
      <c r="P3" s="10"/>
      <c r="Q3" s="10" t="s">
        <v>7</v>
      </c>
      <c r="R3" s="11">
        <v>3000</v>
      </c>
    </row>
    <row r="4" spans="2:18" x14ac:dyDescent="0.25">
      <c r="B4" s="8" t="s">
        <v>8</v>
      </c>
      <c r="C4" s="9" t="s">
        <v>9</v>
      </c>
      <c r="D4" s="9"/>
      <c r="E4" s="10">
        <v>2000</v>
      </c>
      <c r="F4" s="10">
        <v>1185</v>
      </c>
      <c r="G4" s="10"/>
      <c r="H4" s="10">
        <v>2034</v>
      </c>
      <c r="I4" s="10">
        <v>1475</v>
      </c>
      <c r="J4" s="10"/>
      <c r="K4" s="10">
        <v>2574</v>
      </c>
      <c r="L4" s="12">
        <v>1800</v>
      </c>
      <c r="M4" s="12"/>
      <c r="N4" s="12" t="s">
        <v>7</v>
      </c>
      <c r="O4" s="10" t="s">
        <v>7</v>
      </c>
      <c r="P4" s="10"/>
      <c r="Q4" s="10" t="s">
        <v>7</v>
      </c>
      <c r="R4" s="11">
        <v>1100</v>
      </c>
    </row>
    <row r="5" spans="2:18" s="14" customFormat="1" x14ac:dyDescent="0.25">
      <c r="B5" s="13" t="s">
        <v>10</v>
      </c>
      <c r="C5" s="14" t="s">
        <v>11</v>
      </c>
      <c r="E5" s="12">
        <v>2809</v>
      </c>
      <c r="F5" s="12">
        <v>1905</v>
      </c>
      <c r="G5" s="12"/>
      <c r="H5" s="12">
        <v>7409</v>
      </c>
      <c r="I5" s="12">
        <v>6169</v>
      </c>
      <c r="J5" s="12"/>
      <c r="K5" s="12">
        <v>4113</v>
      </c>
      <c r="L5" s="12">
        <v>3150</v>
      </c>
      <c r="M5" s="12"/>
      <c r="N5" s="12" t="s">
        <v>7</v>
      </c>
      <c r="O5" s="12" t="s">
        <v>7</v>
      </c>
      <c r="P5" s="12"/>
      <c r="Q5" s="12" t="s">
        <v>7</v>
      </c>
      <c r="R5" s="15">
        <v>3359</v>
      </c>
    </row>
    <row r="6" spans="2:18" s="14" customFormat="1" ht="15.75" thickBot="1" x14ac:dyDescent="0.3">
      <c r="B6" s="100" t="s">
        <v>12</v>
      </c>
      <c r="C6" s="101" t="s">
        <v>13</v>
      </c>
      <c r="D6" s="101"/>
      <c r="E6" s="102">
        <v>5664</v>
      </c>
      <c r="F6" s="102">
        <v>3579</v>
      </c>
      <c r="G6" s="102"/>
      <c r="H6" s="102">
        <v>5450</v>
      </c>
      <c r="I6" s="102">
        <v>3309</v>
      </c>
      <c r="J6" s="102"/>
      <c r="K6" s="102">
        <v>5102</v>
      </c>
      <c r="L6" s="102">
        <v>3175</v>
      </c>
      <c r="M6" s="102"/>
      <c r="N6" s="102" t="s">
        <v>7</v>
      </c>
      <c r="O6" s="102" t="s">
        <v>7</v>
      </c>
      <c r="P6" s="102"/>
      <c r="Q6" s="102" t="s">
        <v>7</v>
      </c>
      <c r="R6" s="103">
        <v>6357.5</v>
      </c>
    </row>
    <row r="7" spans="2:18" s="14" customFormat="1" ht="15.75" outlineLevel="1" thickTop="1" x14ac:dyDescent="0.25">
      <c r="B7" s="16" t="s">
        <v>14</v>
      </c>
      <c r="C7" s="17" t="s">
        <v>15</v>
      </c>
      <c r="D7" s="17"/>
      <c r="E7" s="18" t="s">
        <v>7</v>
      </c>
      <c r="F7" s="18">
        <v>1697</v>
      </c>
      <c r="G7" s="18"/>
      <c r="H7" s="18" t="s">
        <v>7</v>
      </c>
      <c r="I7" s="18">
        <v>1144</v>
      </c>
      <c r="J7" s="18"/>
      <c r="K7" s="18" t="s">
        <v>7</v>
      </c>
      <c r="L7" s="18">
        <v>1575</v>
      </c>
      <c r="M7" s="18"/>
      <c r="N7" s="18" t="s">
        <v>7</v>
      </c>
      <c r="O7" s="18" t="s">
        <v>7</v>
      </c>
      <c r="P7" s="18"/>
      <c r="Q7" s="18" t="s">
        <v>7</v>
      </c>
      <c r="R7" s="19">
        <v>3022.5</v>
      </c>
    </row>
    <row r="8" spans="2:18" s="14" customFormat="1" outlineLevel="1" x14ac:dyDescent="0.25">
      <c r="B8" s="16" t="s">
        <v>16</v>
      </c>
      <c r="C8" s="17" t="s">
        <v>17</v>
      </c>
      <c r="D8" s="17"/>
      <c r="E8" s="18" t="s">
        <v>7</v>
      </c>
      <c r="F8" s="18">
        <v>1882</v>
      </c>
      <c r="G8" s="18"/>
      <c r="H8" s="18" t="s">
        <v>7</v>
      </c>
      <c r="I8" s="18">
        <v>2165</v>
      </c>
      <c r="J8" s="18"/>
      <c r="K8" s="18" t="s">
        <v>7</v>
      </c>
      <c r="L8" s="18">
        <v>1600</v>
      </c>
      <c r="M8" s="18"/>
      <c r="N8" s="18" t="s">
        <v>7</v>
      </c>
      <c r="O8" s="18" t="s">
        <v>7</v>
      </c>
      <c r="P8" s="18"/>
      <c r="Q8" s="18" t="s">
        <v>7</v>
      </c>
      <c r="R8" s="19">
        <v>3335</v>
      </c>
    </row>
    <row r="9" spans="2:18" s="14" customFormat="1" ht="15.75" thickBot="1" x14ac:dyDescent="0.3">
      <c r="B9" s="100" t="s">
        <v>18</v>
      </c>
      <c r="C9" s="101" t="s">
        <v>19</v>
      </c>
      <c r="D9" s="101"/>
      <c r="E9" s="102">
        <v>9205</v>
      </c>
      <c r="F9" s="102">
        <v>4663</v>
      </c>
      <c r="G9" s="102"/>
      <c r="H9" s="102">
        <v>8810</v>
      </c>
      <c r="I9" s="102">
        <v>5308</v>
      </c>
      <c r="J9" s="102"/>
      <c r="K9" s="102">
        <v>10269</v>
      </c>
      <c r="L9" s="102">
        <v>7375.0481372483218</v>
      </c>
      <c r="M9" s="102"/>
      <c r="N9" s="102" t="s">
        <v>7</v>
      </c>
      <c r="O9" s="102" t="s">
        <v>7</v>
      </c>
      <c r="P9" s="102"/>
      <c r="Q9" s="102" t="s">
        <v>7</v>
      </c>
      <c r="R9" s="103">
        <v>10721</v>
      </c>
    </row>
    <row r="10" spans="2:18" s="14" customFormat="1" ht="15.75" outlineLevel="1" thickTop="1" x14ac:dyDescent="0.25">
      <c r="B10" s="16" t="s">
        <v>20</v>
      </c>
      <c r="C10" s="17" t="s">
        <v>21</v>
      </c>
      <c r="D10" s="17"/>
      <c r="E10" s="18" t="s">
        <v>7</v>
      </c>
      <c r="F10" s="18">
        <v>1163</v>
      </c>
      <c r="G10" s="18"/>
      <c r="H10" s="18" t="s">
        <v>7</v>
      </c>
      <c r="I10" s="18">
        <v>2870</v>
      </c>
      <c r="J10" s="18"/>
      <c r="K10" s="18" t="s">
        <v>7</v>
      </c>
      <c r="L10" s="18">
        <v>4782.9541752013429</v>
      </c>
      <c r="M10" s="18"/>
      <c r="N10" s="18" t="s">
        <v>7</v>
      </c>
      <c r="O10" s="18" t="s">
        <v>7</v>
      </c>
      <c r="P10" s="18"/>
      <c r="Q10" s="18" t="s">
        <v>7</v>
      </c>
      <c r="R10" s="19">
        <v>5871</v>
      </c>
    </row>
    <row r="11" spans="2:18" outlineLevel="1" x14ac:dyDescent="0.25">
      <c r="B11" s="16" t="s">
        <v>22</v>
      </c>
      <c r="C11" s="17" t="s">
        <v>23</v>
      </c>
      <c r="D11" s="17"/>
      <c r="E11" s="18" t="s">
        <v>7</v>
      </c>
      <c r="F11" s="18">
        <v>3500</v>
      </c>
      <c r="G11" s="18"/>
      <c r="H11" s="18" t="s">
        <v>7</v>
      </c>
      <c r="I11" s="18">
        <v>2439</v>
      </c>
      <c r="J11" s="18"/>
      <c r="K11" s="18" t="s">
        <v>7</v>
      </c>
      <c r="L11" s="18">
        <v>2592.0939620469799</v>
      </c>
      <c r="M11" s="18"/>
      <c r="N11" s="18" t="s">
        <v>7</v>
      </c>
      <c r="O11" s="18" t="s">
        <v>7</v>
      </c>
      <c r="P11" s="18"/>
      <c r="Q11" s="18" t="s">
        <v>7</v>
      </c>
      <c r="R11" s="19">
        <v>4850</v>
      </c>
    </row>
    <row r="12" spans="2:18" x14ac:dyDescent="0.25">
      <c r="B12" s="8" t="s">
        <v>24</v>
      </c>
      <c r="C12" s="9" t="s">
        <v>9</v>
      </c>
      <c r="D12" s="9"/>
      <c r="E12" s="10">
        <v>1500</v>
      </c>
      <c r="F12" s="10">
        <v>1109</v>
      </c>
      <c r="G12" s="10"/>
      <c r="H12" s="10">
        <v>1433</v>
      </c>
      <c r="I12" s="10">
        <v>1020</v>
      </c>
      <c r="J12" s="10"/>
      <c r="K12" s="10">
        <v>1528</v>
      </c>
      <c r="L12" s="10">
        <v>1200</v>
      </c>
      <c r="M12" s="10"/>
      <c r="N12" s="10" t="s">
        <v>7</v>
      </c>
      <c r="O12" s="10" t="s">
        <v>7</v>
      </c>
      <c r="P12" s="10"/>
      <c r="Q12" s="10" t="s">
        <v>7</v>
      </c>
      <c r="R12" s="11">
        <v>900</v>
      </c>
    </row>
    <row r="13" spans="2:18" x14ac:dyDescent="0.25">
      <c r="B13" s="8" t="s">
        <v>25</v>
      </c>
      <c r="C13" s="9" t="s">
        <v>26</v>
      </c>
      <c r="D13" s="9"/>
      <c r="E13" s="10">
        <v>6000</v>
      </c>
      <c r="F13" s="10">
        <v>979</v>
      </c>
      <c r="G13" s="10"/>
      <c r="H13" s="10">
        <v>5000</v>
      </c>
      <c r="I13" s="10">
        <v>941</v>
      </c>
      <c r="J13" s="10"/>
      <c r="K13" s="10">
        <v>8513</v>
      </c>
      <c r="L13" s="10">
        <v>4353</v>
      </c>
      <c r="M13" s="10"/>
      <c r="N13" s="10" t="s">
        <v>7</v>
      </c>
      <c r="O13" s="10" t="s">
        <v>7</v>
      </c>
      <c r="P13" s="10"/>
      <c r="Q13" s="10" t="s">
        <v>7</v>
      </c>
      <c r="R13" s="11">
        <v>3706.25</v>
      </c>
    </row>
    <row r="14" spans="2:18" ht="15.75" thickBot="1" x14ac:dyDescent="0.3">
      <c r="B14" s="104" t="s">
        <v>27</v>
      </c>
      <c r="C14" s="105" t="s">
        <v>28</v>
      </c>
      <c r="D14" s="105"/>
      <c r="E14" s="106">
        <v>7770</v>
      </c>
      <c r="F14" s="106">
        <v>5070</v>
      </c>
      <c r="G14" s="106"/>
      <c r="H14" s="106">
        <v>5939</v>
      </c>
      <c r="I14" s="106">
        <v>3058</v>
      </c>
      <c r="J14" s="106"/>
      <c r="K14" s="106">
        <v>7000</v>
      </c>
      <c r="L14" s="106">
        <v>2438</v>
      </c>
      <c r="M14" s="106"/>
      <c r="N14" s="106" t="s">
        <v>7</v>
      </c>
      <c r="O14" s="106" t="s">
        <v>7</v>
      </c>
      <c r="P14" s="106"/>
      <c r="Q14" s="106" t="s">
        <v>7</v>
      </c>
      <c r="R14" s="107">
        <v>3633</v>
      </c>
    </row>
    <row r="15" spans="2:18" ht="15.75" outlineLevel="1" thickTop="1" x14ac:dyDescent="0.25">
      <c r="B15" s="16" t="s">
        <v>29</v>
      </c>
      <c r="C15" s="17"/>
      <c r="D15" s="17"/>
      <c r="E15" s="18" t="s">
        <v>7</v>
      </c>
      <c r="F15" s="18">
        <v>2534.096</v>
      </c>
      <c r="G15" s="18"/>
      <c r="H15" s="18" t="s">
        <v>7</v>
      </c>
      <c r="I15" s="18">
        <v>2256.2359999999999</v>
      </c>
      <c r="J15" s="18"/>
      <c r="K15" s="18" t="s">
        <v>7</v>
      </c>
      <c r="L15" s="18">
        <v>2000</v>
      </c>
      <c r="M15" s="18"/>
      <c r="N15" s="18"/>
      <c r="O15" s="18"/>
      <c r="P15" s="18"/>
      <c r="Q15" s="18"/>
      <c r="R15" s="19">
        <f>'[1]15-19 BLI - ANG E'!G362</f>
        <v>2534.096</v>
      </c>
    </row>
    <row r="16" spans="2:18" outlineLevel="1" x14ac:dyDescent="0.25">
      <c r="B16" s="16" t="s">
        <v>27</v>
      </c>
      <c r="C16" s="17"/>
      <c r="D16" s="17"/>
      <c r="E16" s="18" t="s">
        <v>7</v>
      </c>
      <c r="F16" s="18">
        <v>2535.8470000000002</v>
      </c>
      <c r="G16" s="18"/>
      <c r="H16" s="18" t="s">
        <v>7</v>
      </c>
      <c r="I16" s="18">
        <v>801.45</v>
      </c>
      <c r="J16" s="18"/>
      <c r="K16" s="18" t="s">
        <v>7</v>
      </c>
      <c r="L16" s="18">
        <v>2738</v>
      </c>
      <c r="M16" s="18"/>
      <c r="N16" s="18"/>
      <c r="O16" s="18"/>
      <c r="P16" s="18"/>
      <c r="Q16" s="18"/>
      <c r="R16" s="19">
        <f>'[1]15-19 BLI - ANG E'!G321</f>
        <v>2535.8470000000002</v>
      </c>
    </row>
    <row r="17" spans="2:18" s="20" customFormat="1" x14ac:dyDescent="0.25">
      <c r="B17" s="13" t="s">
        <v>30</v>
      </c>
      <c r="C17" s="14" t="s">
        <v>31</v>
      </c>
      <c r="D17" s="14"/>
      <c r="E17" s="12">
        <v>8300</v>
      </c>
      <c r="F17" s="12">
        <v>2887</v>
      </c>
      <c r="G17" s="12"/>
      <c r="H17" s="12">
        <v>8467</v>
      </c>
      <c r="I17" s="12">
        <v>2902</v>
      </c>
      <c r="J17" s="12"/>
      <c r="K17" s="12">
        <v>9538</v>
      </c>
      <c r="L17" s="12">
        <v>2601</v>
      </c>
      <c r="M17" s="12"/>
      <c r="N17" s="12" t="s">
        <v>7</v>
      </c>
      <c r="O17" s="12" t="s">
        <v>7</v>
      </c>
      <c r="P17" s="12"/>
      <c r="Q17" s="12" t="s">
        <v>7</v>
      </c>
      <c r="R17" s="15">
        <v>4281.9974999999995</v>
      </c>
    </row>
    <row r="18" spans="2:18" x14ac:dyDescent="0.25">
      <c r="B18" s="8" t="s">
        <v>32</v>
      </c>
      <c r="C18" s="9" t="s">
        <v>33</v>
      </c>
      <c r="D18" s="9"/>
      <c r="E18" s="10">
        <v>14974</v>
      </c>
      <c r="F18" s="10">
        <v>11826</v>
      </c>
      <c r="G18" s="10"/>
      <c r="H18" s="10">
        <v>17635</v>
      </c>
      <c r="I18" s="10">
        <v>12121</v>
      </c>
      <c r="J18" s="10"/>
      <c r="K18" s="10">
        <v>8422</v>
      </c>
      <c r="L18" s="10">
        <v>6850</v>
      </c>
      <c r="M18" s="10"/>
      <c r="N18" s="10" t="s">
        <v>7</v>
      </c>
      <c r="O18" s="10" t="s">
        <v>7</v>
      </c>
      <c r="P18" s="10"/>
      <c r="Q18" s="10" t="s">
        <v>7</v>
      </c>
      <c r="R18" s="11">
        <v>2453.65</v>
      </c>
    </row>
    <row r="19" spans="2:18" x14ac:dyDescent="0.25">
      <c r="B19" s="8"/>
      <c r="C19" s="9"/>
      <c r="D19" s="9"/>
      <c r="E19" s="9"/>
      <c r="F19" s="9"/>
      <c r="G19" s="14"/>
      <c r="H19" s="9"/>
      <c r="I19" s="9"/>
      <c r="J19" s="14"/>
      <c r="K19" s="9"/>
      <c r="L19" s="9"/>
      <c r="M19" s="9"/>
      <c r="N19" s="9"/>
      <c r="O19" s="9"/>
      <c r="P19" s="9"/>
      <c r="Q19" s="9"/>
      <c r="R19" s="21"/>
    </row>
    <row r="20" spans="2:18" ht="15.75" thickBot="1" x14ac:dyDescent="0.3">
      <c r="B20" s="22"/>
      <c r="C20" s="23"/>
      <c r="D20" s="23"/>
      <c r="E20" s="24">
        <v>64772</v>
      </c>
      <c r="F20" s="24">
        <v>35919</v>
      </c>
      <c r="G20" s="25"/>
      <c r="H20" s="24">
        <v>68528</v>
      </c>
      <c r="I20" s="24">
        <v>38785</v>
      </c>
      <c r="J20" s="26"/>
      <c r="K20" s="24">
        <v>64984</v>
      </c>
      <c r="L20" s="24">
        <v>39242.048137248319</v>
      </c>
      <c r="M20" s="24"/>
      <c r="N20" s="24" t="s">
        <v>7</v>
      </c>
      <c r="O20" s="24" t="s">
        <v>7</v>
      </c>
      <c r="P20" s="24"/>
      <c r="Q20" s="24" t="s">
        <v>7</v>
      </c>
      <c r="R20" s="27">
        <v>39512.397499999999</v>
      </c>
    </row>
    <row r="21" spans="2:18" ht="13.5" customHeight="1" thickBot="1" x14ac:dyDescent="0.3">
      <c r="H21" s="28"/>
    </row>
    <row r="22" spans="2:18" x14ac:dyDescent="0.25">
      <c r="B22" s="88" t="s">
        <v>129</v>
      </c>
      <c r="C22" s="89"/>
      <c r="D22" s="89"/>
      <c r="E22" s="98">
        <v>6000</v>
      </c>
      <c r="F22" s="98">
        <v>5534</v>
      </c>
      <c r="G22" s="98"/>
      <c r="H22" s="98">
        <v>7000</v>
      </c>
      <c r="I22" s="98">
        <v>6183</v>
      </c>
      <c r="J22" s="98"/>
      <c r="K22" s="98">
        <v>5792</v>
      </c>
      <c r="L22" s="98">
        <v>4770</v>
      </c>
      <c r="M22" s="90"/>
      <c r="N22" s="91" t="s">
        <v>7</v>
      </c>
      <c r="O22" s="91" t="s">
        <v>7</v>
      </c>
      <c r="P22" s="91"/>
      <c r="Q22" s="91" t="s">
        <v>7</v>
      </c>
      <c r="R22" s="92" t="s">
        <v>127</v>
      </c>
    </row>
    <row r="23" spans="2:18" ht="15.75" thickBot="1" x14ac:dyDescent="0.3">
      <c r="B23" s="93" t="s">
        <v>130</v>
      </c>
      <c r="C23" s="94"/>
      <c r="D23" s="94"/>
      <c r="E23" s="99" t="s">
        <v>7</v>
      </c>
      <c r="F23" s="99">
        <v>3500</v>
      </c>
      <c r="G23" s="99"/>
      <c r="H23" s="99" t="s">
        <v>7</v>
      </c>
      <c r="I23" s="99">
        <v>3500</v>
      </c>
      <c r="J23" s="99"/>
      <c r="K23" s="99" t="s">
        <v>7</v>
      </c>
      <c r="L23" s="99">
        <v>3500</v>
      </c>
      <c r="M23" s="95"/>
      <c r="N23" s="96" t="s">
        <v>7</v>
      </c>
      <c r="O23" s="96" t="s">
        <v>7</v>
      </c>
      <c r="P23" s="96"/>
      <c r="Q23" s="96" t="s">
        <v>7</v>
      </c>
      <c r="R23" s="97">
        <v>3500</v>
      </c>
    </row>
  </sheetData>
  <pageMargins left="0.7" right="0.7" top="0.75" bottom="0.75" header="0.3" footer="0.3"/>
  <pageSetup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H110"/>
  <sheetViews>
    <sheetView zoomScale="80" zoomScaleNormal="80" workbookViewId="0">
      <pane ySplit="2" topLeftCell="A3" activePane="bottomLeft" state="frozen"/>
      <selection activeCell="A2" sqref="A2"/>
      <selection pane="bottomLeft" activeCell="Q6" sqref="Q6"/>
    </sheetView>
  </sheetViews>
  <sheetFormatPr defaultRowHeight="15" x14ac:dyDescent="0.25"/>
  <cols>
    <col min="1" max="1" width="2.7109375" style="29" customWidth="1"/>
    <col min="2" max="2" width="16.7109375" style="29" customWidth="1"/>
    <col min="3" max="3" width="30.85546875" style="29" customWidth="1"/>
    <col min="4" max="4" width="70.140625" style="30" customWidth="1"/>
    <col min="5" max="5" width="14.5703125" style="31" customWidth="1"/>
    <col min="6" max="6" width="16.5703125" style="31" customWidth="1"/>
    <col min="7" max="7" width="18.42578125" style="32" customWidth="1"/>
    <col min="8" max="8" width="5.28515625" style="29" customWidth="1"/>
    <col min="9" max="16384" width="9.140625" style="29"/>
  </cols>
  <sheetData>
    <row r="1" spans="2:8" ht="15.75" thickBot="1" x14ac:dyDescent="0.3"/>
    <row r="2" spans="2:8" s="38" customFormat="1" ht="45" x14ac:dyDescent="0.25">
      <c r="B2" s="33" t="s">
        <v>34</v>
      </c>
      <c r="C2" s="34" t="s">
        <v>35</v>
      </c>
      <c r="D2" s="34" t="s">
        <v>36</v>
      </c>
      <c r="E2" s="35" t="s">
        <v>139</v>
      </c>
      <c r="F2" s="35" t="s">
        <v>38</v>
      </c>
      <c r="G2" s="36" t="s">
        <v>39</v>
      </c>
      <c r="H2" s="37" t="s">
        <v>40</v>
      </c>
    </row>
    <row r="3" spans="2:8" collapsed="1" x14ac:dyDescent="0.25">
      <c r="B3" s="39"/>
      <c r="C3" s="40"/>
      <c r="D3" s="40" t="s">
        <v>41</v>
      </c>
      <c r="E3" s="41">
        <f>SUM(E4:E5)</f>
        <v>3000</v>
      </c>
      <c r="F3" s="41"/>
      <c r="G3" s="42"/>
      <c r="H3" s="43"/>
    </row>
    <row r="4" spans="2:8" ht="60" x14ac:dyDescent="0.25">
      <c r="B4" s="44" t="s">
        <v>42</v>
      </c>
      <c r="C4" s="45" t="str">
        <f>IF(ISNA(VLOOKUP(B4,'[2]Cost Assesment'!$B$2:$AB$75,9,FALSE))=TRUE,"0",VLOOKUP(B4,'[2]Cost Assesment'!$B$2:$AB$75,9,FALSE))</f>
        <v xml:space="preserve"> Aircraft Fire Safety</v>
      </c>
      <c r="D4" s="46" t="str">
        <f>IF(ISNA(VLOOKUP(B4,[3]C3ean!$A$1:$O$82,12,FALSE))=TRUE,"update",VLOOKUP(B4,[3]C3ean!$A$1:$O$82,12,FALSE))</f>
        <v xml:space="preserve">This research will provide the information necessary to make regulatory and policy decisions regarding the use of  new materials for aircraft construction, as well as installed systems​ (e.g., fuel cells), and transportation </v>
      </c>
      <c r="E4" s="47">
        <f>IF(ISNA(VLOOKUP(B4,'[2]Cost Assesment'!$B$2:$AB$94,25,FALSE))=TRUE,"0",VLOOKUP(B4,'[2]Cost Assesment'!$B$2:$AB$94,25,FALSE))</f>
        <v>3000</v>
      </c>
      <c r="F4" s="48" t="str">
        <f>IF(ISNA(VLOOKUP(B4,[3]C3ean!$A$1:$O$82,14,FALSE))=TRUE,"update",VLOOKUP(B4,[3]C3ean!$A$1:$O$82,14,FALSE))</f>
        <v>FY15</v>
      </c>
      <c r="G4" s="49">
        <f>IF(ISNA(VLOOKUP(B4,[4]Clean!$A$1:$O$87,12,FALSE))=TRUE,"0",VLOOKUP(B4,[4]Clean!$A$1:$O$87,12,FALSE))</f>
        <v>44104</v>
      </c>
      <c r="H4" s="50" t="str">
        <f>IF(ISNA(VLOOKUP(B4,[3]C3ean!$A$1:$O$82,5,FALSE))=TRUE,"update",VLOOKUP(B4,[3]C3ean!$A$1:$O$82,5,FALSE))</f>
        <v>AIR</v>
      </c>
    </row>
    <row r="5" spans="2:8" ht="45" x14ac:dyDescent="0.25">
      <c r="B5" s="44" t="s">
        <v>43</v>
      </c>
      <c r="C5" s="45" t="str">
        <f>IF(ISNA(VLOOKUP(B5,'[2]Cost Assesment'!$B$2:$AB$75,9,FALSE))=TRUE,"0",VLOOKUP(B5,'[2]Cost Assesment'!$B$2:$AB$75,9,FALSE))</f>
        <v>Halon Replacement Fire Extinguishing Agent Research</v>
      </c>
      <c r="D5" s="46" t="str">
        <f>IF(ISNA(VLOOKUP(B5,[3]C3ean!$A$1:$O$82,12,FALSE))=TRUE,"update",VLOOKUP(B5,[3]C3ean!$A$1:$O$82,12,FALSE))</f>
        <v>No acceptable halon replacement agents have been found for cargo compartment and engine/APU. The Halon Replacement ARC recommended FAA expend additional resources to identify alternate agents.</v>
      </c>
      <c r="E5" s="47">
        <f>IF(ISNA(VLOOKUP(B5,'[2]Cost Assesment'!$B$2:$AB$94,25,FALSE))=TRUE,"0",VLOOKUP(B5,'[2]Cost Assesment'!$B$2:$AB$94,25,FALSE))</f>
        <v>0</v>
      </c>
      <c r="F5" s="48" t="str">
        <f>IF(ISNA(VLOOKUP(B5,[3]C3ean!$A$1:$O$82,14,FALSE))=TRUE,"update",VLOOKUP(B5,[3]C3ean!$A$1:$O$82,14,FALSE))</f>
        <v>FY19</v>
      </c>
      <c r="G5" s="49">
        <f>IF(ISNA(VLOOKUP(B5,[4]Clean!$A$1:$O$87,12,FALSE))=TRUE,"0",VLOOKUP(B5,[4]Clean!$A$1:$O$87,12,FALSE))</f>
        <v>44562</v>
      </c>
      <c r="H5" s="50" t="str">
        <f>IF(ISNA(VLOOKUP(B5,[3]C3ean!$A$1:$O$82,5,FALSE))=TRUE,"update",VLOOKUP(B5,[3]C3ean!$A$1:$O$82,5,FALSE))</f>
        <v>AIR</v>
      </c>
    </row>
    <row r="6" spans="2:8" collapsed="1" x14ac:dyDescent="0.25">
      <c r="B6" s="39"/>
      <c r="C6" s="40"/>
      <c r="D6" s="40" t="s">
        <v>8</v>
      </c>
      <c r="E6" s="41">
        <f>SUM(E7:E9)</f>
        <v>1100</v>
      </c>
      <c r="F6" s="41"/>
      <c r="G6" s="42"/>
      <c r="H6" s="43"/>
    </row>
    <row r="7" spans="2:8" ht="45" x14ac:dyDescent="0.25">
      <c r="B7" s="44" t="s">
        <v>44</v>
      </c>
      <c r="C7" s="45" t="str">
        <f>IF(ISNA(VLOOKUP(B7,'[2]Cost Assesment'!$B$2:$AB$75,9,FALSE))=TRUE,"0",VLOOKUP(B7,'[2]Cost Assesment'!$B$2:$AB$75,9,FALSE))</f>
        <v>Advanced Damage Tolerance and Risk Assessment Methods for Engine Life-Limited Parts</v>
      </c>
      <c r="D7" s="46" t="str">
        <f>IF(ISNA(VLOOKUP(B7,[3]C3ean!$A$1:$O$82,12,FALSE))=TRUE,"update",VLOOKUP(B7,[3]C3ean!$A$1:$O$82,12,FALSE))</f>
        <v>The overall objective of this work is to develop advanced damage tolerance and risk assessment methods and data that can be used to reduce the risk of failures of high-energy rotors and other life-limited engine components.</v>
      </c>
      <c r="E7" s="47">
        <f>IF(ISNA(VLOOKUP(B7,'[2]Cost Assesment'!$B$2:$AB$94,25,FALSE))=TRUE,"0",VLOOKUP(B7,'[2]Cost Assesment'!$B$2:$AB$94,25,FALSE))</f>
        <v>1100</v>
      </c>
      <c r="F7" s="48" t="str">
        <f>IF(ISNA(VLOOKUP(B7,[3]C3ean!$A$1:$O$82,14,FALSE))=TRUE,"update",VLOOKUP(B7,[3]C3ean!$A$1:$O$82,14,FALSE))</f>
        <v>FY2010</v>
      </c>
      <c r="G7" s="49">
        <f>IF(ISNA(VLOOKUP(B7,[4]Clean!$A$1:$O$87,12,FALSE))=TRUE,"0",VLOOKUP(B7,[4]Clean!$A$1:$O$87,12,FALSE))</f>
        <v>44469</v>
      </c>
      <c r="H7" s="50" t="str">
        <f>IF(ISNA(VLOOKUP(B7,[3]C3ean!$A$1:$O$82,5,FALSE))=TRUE,"update",VLOOKUP(B7,[3]C3ean!$A$1:$O$82,5,FALSE))</f>
        <v>AIR</v>
      </c>
    </row>
    <row r="8" spans="2:8" ht="45" x14ac:dyDescent="0.25">
      <c r="B8" s="44" t="s">
        <v>45</v>
      </c>
      <c r="C8" s="45" t="str">
        <f>IF(ISNA(VLOOKUP(B8,'[2]Cost Assesment'!$B$2:$AB$75,9,FALSE))=TRUE,"0",VLOOKUP(B8,'[2]Cost Assesment'!$B$2:$AB$75,9,FALSE))</f>
        <v>Volcanic Ash Engine Ingestion</v>
      </c>
      <c r="D8" s="46" t="str">
        <f>IF(ISNA(VLOOKUP(B8,[3]C3ean!$A$1:$O$82,12,FALSE))=TRUE,"update",VLOOKUP(B8,[3]C3ean!$A$1:$O$82,12,FALSE))</f>
        <v xml:space="preserve">There is still no scientific data on how in-flight exposure to volcanic ash will impact engines nor what measures should be taken once exposure has occurred. </v>
      </c>
      <c r="E8" s="47">
        <f>IF(ISNA(VLOOKUP(B8,'[2]Cost Assesment'!$B$2:$AB$94,25,FALSE))=TRUE,"0",VLOOKUP(B8,'[2]Cost Assesment'!$B$2:$AB$94,25,FALSE))</f>
        <v>0</v>
      </c>
      <c r="F8" s="48" t="str">
        <f>IF(ISNA(VLOOKUP(B8,[3]C3ean!$A$1:$O$82,14,FALSE))=TRUE,"update",VLOOKUP(B8,[3]C3ean!$A$1:$O$82,14,FALSE))</f>
        <v>FY13</v>
      </c>
      <c r="G8" s="49">
        <f>IF(ISNA(VLOOKUP(B8,[4]Clean!$A$1:$O$87,12,FALSE))=TRUE,"0",VLOOKUP(B8,[4]Clean!$A$1:$O$87,12,FALSE))</f>
        <v>44562</v>
      </c>
      <c r="H8" s="50" t="str">
        <f>IF(ISNA(VLOOKUP(B8,[3]C3ean!$A$1:$O$82,5,FALSE))=TRUE,"update",VLOOKUP(B8,[3]C3ean!$A$1:$O$82,5,FALSE))</f>
        <v>AIR</v>
      </c>
    </row>
    <row r="9" spans="2:8" ht="45" x14ac:dyDescent="0.25">
      <c r="B9" s="44" t="s">
        <v>46</v>
      </c>
      <c r="C9" s="45" t="str">
        <f>IF(ISNA(VLOOKUP(B9,'[2]Cost Assesment'!$B$2:$AB$75,9,FALSE))=TRUE,"0",VLOOKUP(B9,'[2]Cost Assesment'!$B$2:$AB$75,9,FALSE))</f>
        <v>Nondestructive Evaluation (NDE) for Critical Engine Components</v>
      </c>
      <c r="D9" s="46" t="str">
        <f>IF(ISNA(VLOOKUP(B9,[3]C3ean!$A$1:$O$82,12,FALSE))=TRUE,"update",VLOOKUP(B9,[3]C3ean!$A$1:$O$82,12,FALSE))</f>
        <v xml:space="preserve">Guidance and technical information including data to support future FAA rulemaking on damage tolerance and NDE compliance requirements are needed for critical nickel and titanium alloy rotating hardware. </v>
      </c>
      <c r="E9" s="47">
        <f>IF(ISNA(VLOOKUP(B9,'[2]Cost Assesment'!$B$2:$AB$94,25,FALSE))=TRUE,"0",VLOOKUP(B9,'[2]Cost Assesment'!$B$2:$AB$94,25,FALSE))</f>
        <v>0</v>
      </c>
      <c r="F9" s="48" t="str">
        <f>IF(ISNA(VLOOKUP(B9,[3]C3ean!$A$1:$O$82,14,FALSE))=TRUE,"update",VLOOKUP(B9,[3]C3ean!$A$1:$O$82,14,FALSE))</f>
        <v>FY2010</v>
      </c>
      <c r="G9" s="49" t="str">
        <f>IF(ISNA(VLOOKUP(B9,[4]Clean!$A$1:$O$87,12,FALSE))=TRUE,"0",VLOOKUP(B9,[4]Clean!$A$1:$O$87,12,FALSE))</f>
        <v>0</v>
      </c>
      <c r="H9" s="50" t="str">
        <f>IF(ISNA(VLOOKUP(B9,[3]C3ean!$A$1:$O$82,5,FALSE))=TRUE,"update",VLOOKUP(B9,[3]C3ean!$A$1:$O$82,5,FALSE))</f>
        <v>AIR</v>
      </c>
    </row>
    <row r="10" spans="2:8" collapsed="1" x14ac:dyDescent="0.25">
      <c r="B10" s="39"/>
      <c r="C10" s="40"/>
      <c r="D10" s="40" t="s">
        <v>10</v>
      </c>
      <c r="E10" s="41">
        <f>SUM(E11:E16)</f>
        <v>3359</v>
      </c>
      <c r="F10" s="41"/>
      <c r="G10" s="42"/>
      <c r="H10" s="43"/>
    </row>
    <row r="11" spans="2:8" ht="60" x14ac:dyDescent="0.25">
      <c r="B11" s="44" t="s">
        <v>47</v>
      </c>
      <c r="C11" s="45" t="str">
        <f>IF(ISNA(VLOOKUP(B11,'[2]Cost Assesment'!$B$2:$AB$75,9,FALSE))=TRUE,"0",VLOOKUP(B11,'[2]Cost Assesment'!$B$2:$AB$75,9,FALSE))</f>
        <v>Damage Tolerance of Composite Structures</v>
      </c>
      <c r="D11" s="46" t="str">
        <f>IF(ISNA(VLOOKUP(B11,[3]C3ean!$A$1:$O$82,12,FALSE))=TRUE,"update",VLOOKUP(B11,[3]C3ean!$A$1:$O$82,12,FALSE))</f>
        <v>Composite DT research addresses critical damage threats (accidental damage, environmental effects, and fabrication defects), COS issues, large scale test &amp; analysis protocol for composite/metal assemblies, and new design features, materials &amp; processes.</v>
      </c>
      <c r="E11" s="47">
        <f>IF(ISNA(VLOOKUP(B11,'[2]Cost Assesment'!$B$2:$AB$94,25,FALSE))=TRUE,"0",VLOOKUP(B11,'[2]Cost Assesment'!$B$2:$AB$94,25,FALSE))</f>
        <v>700</v>
      </c>
      <c r="F11" s="48" t="str">
        <f>IF(ISNA(VLOOKUP(B11,[3]C3ean!$A$1:$O$82,14,FALSE))=TRUE,"update",VLOOKUP(B11,[3]C3ean!$A$1:$O$82,14,FALSE))</f>
        <v>FY2010</v>
      </c>
      <c r="G11" s="49">
        <f>IF(ISNA(VLOOKUP(B11,[4]Clean!$A$1:$O$87,12,FALSE))=TRUE,"0",VLOOKUP(B11,[4]Clean!$A$1:$O$87,12,FALSE))</f>
        <v>43738</v>
      </c>
      <c r="H11" s="50" t="str">
        <f>IF(ISNA(VLOOKUP(B11,[3]C3ean!$A$1:$O$82,5,FALSE))=TRUE,"update",VLOOKUP(B11,[3]C3ean!$A$1:$O$82,5,FALSE))</f>
        <v>AIR</v>
      </c>
    </row>
    <row r="12" spans="2:8" ht="60" x14ac:dyDescent="0.25">
      <c r="B12" s="44" t="s">
        <v>48</v>
      </c>
      <c r="C12" s="45" t="str">
        <f>IF(ISNA(VLOOKUP(B12,'[2]Cost Assesment'!$B$2:$AB$75,9,FALSE))=TRUE,"0",VLOOKUP(B12,'[2]Cost Assesment'!$B$2:$AB$75,9,FALSE))</f>
        <v>Crashworthiness Issues Unique to Composite Materials</v>
      </c>
      <c r="D12" s="46" t="str">
        <f>IF(ISNA(VLOOKUP(B12,[3]C3ean!$A$1:$O$82,12,FALSE))=TRUE,"update",VLOOKUP(B12,[3]C3ean!$A$1:$O$82,12,FALSE))</f>
        <v>Composite fuselage and wing structures play a role in aircraft crashworthiness.  Understanding  their energy absorption and resistance to structural failures will help ensure occupant safety in the event of a survivable crash.</v>
      </c>
      <c r="E12" s="47">
        <f>IF(ISNA(VLOOKUP(B12,'[2]Cost Assesment'!$B$2:$AB$94,25,FALSE))=TRUE,"0",VLOOKUP(B12,'[2]Cost Assesment'!$B$2:$AB$94,25,FALSE))</f>
        <v>200</v>
      </c>
      <c r="F12" s="48" t="str">
        <f>IF(ISNA(VLOOKUP(B12,[3]C3ean!$A$1:$O$82,14,FALSE))=TRUE,"update",VLOOKUP(B12,[3]C3ean!$A$1:$O$82,14,FALSE))</f>
        <v>FY2013</v>
      </c>
      <c r="G12" s="49">
        <f>IF(ISNA(VLOOKUP(B12,[4]Clean!$A$1:$O$87,12,FALSE))=TRUE,"0",VLOOKUP(B12,[4]Clean!$A$1:$O$87,12,FALSE))</f>
        <v>44104</v>
      </c>
      <c r="H12" s="50" t="str">
        <f>IF(ISNA(VLOOKUP(B12,[3]C3ean!$A$1:$O$82,5,FALSE))=TRUE,"update",VLOOKUP(B12,[3]C3ean!$A$1:$O$82,5,FALSE))</f>
        <v>AIR</v>
      </c>
    </row>
    <row r="13" spans="2:8" ht="60" x14ac:dyDescent="0.25">
      <c r="B13" s="44" t="s">
        <v>49</v>
      </c>
      <c r="C13" s="45" t="str">
        <f>IF(ISNA(VLOOKUP(B13,'[2]Cost Assesment'!$B$2:$AB$75,9,FALSE))=TRUE,"0",VLOOKUP(B13,'[2]Cost Assesment'!$B$2:$AB$75,9,FALSE))</f>
        <v>Composite Maintenance Practices</v>
      </c>
      <c r="D13" s="46" t="str">
        <f>IF(ISNA(VLOOKUP(B13,[3]C3ean!$A$1:$O$82,12,FALSE))=TRUE,"update",VLOOKUP(B13,[3]C3ean!$A$1:$O$82,12,FALSE))</f>
        <v>Composite DT research addresses critical damage threats (accidental damage, environmental effects, and fabrication defects), COS issues, large scale test &amp; analysis protocol for composite/metal assemblies, and new design features, materials &amp; processes.</v>
      </c>
      <c r="E13" s="47">
        <f>IF(ISNA(VLOOKUP(B13,'[2]Cost Assesment'!$B$2:$AB$94,25,FALSE))=TRUE,"0",VLOOKUP(B13,'[2]Cost Assesment'!$B$2:$AB$94,25,FALSE))</f>
        <v>360</v>
      </c>
      <c r="F13" s="48" t="str">
        <f>IF(ISNA(VLOOKUP(B13,[3]C3ean!$A$1:$O$82,14,FALSE))=TRUE,"update",VLOOKUP(B13,[3]C3ean!$A$1:$O$82,14,FALSE))</f>
        <v>FY2010</v>
      </c>
      <c r="G13" s="49">
        <f>IF(ISNA(VLOOKUP(B13,[4]Clean!$A$1:$O$87,12,FALSE))=TRUE,"0",VLOOKUP(B13,[4]Clean!$A$1:$O$87,12,FALSE))</f>
        <v>43738</v>
      </c>
      <c r="H13" s="50" t="str">
        <f>IF(ISNA(VLOOKUP(B13,[3]C3ean!$A$1:$O$82,5,FALSE))=TRUE,"update",VLOOKUP(B13,[3]C3ean!$A$1:$O$82,5,FALSE))</f>
        <v>AIR</v>
      </c>
    </row>
    <row r="14" spans="2:8" ht="45" x14ac:dyDescent="0.25">
      <c r="B14" s="44" t="s">
        <v>50</v>
      </c>
      <c r="C14" s="45" t="str">
        <f>IF(ISNA(VLOOKUP(B14,'[2]Cost Assesment'!$B$2:$AB$75,9,FALSE))=TRUE,"0",VLOOKUP(B14,'[2]Cost Assesment'!$B$2:$AB$75,9,FALSE))</f>
        <v>Structural Integrity of Adhesive Joints</v>
      </c>
      <c r="D14" s="46" t="str">
        <f>IF(ISNA(VLOOKUP(B14,[3]C3ean!$A$1:$O$82,12,FALSE))=TRUE,"update",VLOOKUP(B14,[3]C3ean!$A$1:$O$82,12,FALSE))</f>
        <v>The purpose of this research is to understand the characteristics of adhesive bonds, and how they need to be measured and controlled to ensure a consistently sound structure.</v>
      </c>
      <c r="E14" s="47">
        <f>IF(ISNA(VLOOKUP(B14,'[2]Cost Assesment'!$B$2:$AB$94,25,FALSE))=TRUE,"0",VLOOKUP(B14,'[2]Cost Assesment'!$B$2:$AB$94,25,FALSE))</f>
        <v>630</v>
      </c>
      <c r="F14" s="48" t="str">
        <f>IF(ISNA(VLOOKUP(B14,[3]C3ean!$A$1:$O$82,14,FALSE))=TRUE,"update",VLOOKUP(B14,[3]C3ean!$A$1:$O$82,14,FALSE))</f>
        <v>FY2011</v>
      </c>
      <c r="G14" s="49">
        <f>IF(ISNA(VLOOKUP(B14,[4]Clean!$A$1:$O$87,12,FALSE))=TRUE,"0",VLOOKUP(B14,[4]Clean!$A$1:$O$87,12,FALSE))</f>
        <v>44469</v>
      </c>
      <c r="H14" s="50" t="str">
        <f>IF(ISNA(VLOOKUP(B14,[3]C3ean!$A$1:$O$82,5,FALSE))=TRUE,"update",VLOOKUP(B14,[3]C3ean!$A$1:$O$82,5,FALSE))</f>
        <v>AIR</v>
      </c>
    </row>
    <row r="15" spans="2:8" ht="45" x14ac:dyDescent="0.25">
      <c r="B15" s="44" t="s">
        <v>51</v>
      </c>
      <c r="C15" s="45" t="str">
        <f>IF(ISNA(VLOOKUP(B15,'[2]Cost Assesment'!$B$2:$AB$75,9,FALSE))=TRUE,"0",VLOOKUP(B15,'[2]Cost Assesment'!$B$2:$AB$75,9,FALSE))</f>
        <v>Composite Materials Handbook 17 (CMH-17, formerly MIL-HDBK-17)</v>
      </c>
      <c r="D15" s="46" t="str">
        <f>IF(ISNA(VLOOKUP(B15,[3]C3ean!$A$1:$O$82,12,FALSE))=TRUE,"update",VLOOKUP(B15,[3]C3ean!$A$1:$O$82,12,FALSE))</f>
        <v>Document best industry practices for aerospace applications to ensure aviation safety.​</v>
      </c>
      <c r="E15" s="47">
        <f>IF(ISNA(VLOOKUP(B15,'[2]Cost Assesment'!$B$2:$AB$94,25,FALSE))=TRUE,"0",VLOOKUP(B15,'[2]Cost Assesment'!$B$2:$AB$94,25,FALSE))</f>
        <v>0</v>
      </c>
      <c r="F15" s="48" t="str">
        <f>IF(ISNA(VLOOKUP(B15,[3]C3ean!$A$1:$O$82,14,FALSE))=TRUE,"update",VLOOKUP(B15,[3]C3ean!$A$1:$O$82,14,FALSE))</f>
        <v>FY2010</v>
      </c>
      <c r="G15" s="49">
        <f>IF(ISNA(VLOOKUP(B15,[4]Clean!$A$1:$O$87,12,FALSE))=TRUE,"0",VLOOKUP(B15,[4]Clean!$A$1:$O$87,12,FALSE))</f>
        <v>45199</v>
      </c>
      <c r="H15" s="50" t="str">
        <f>IF(ISNA(VLOOKUP(B15,[3]C3ean!$A$1:$O$82,5,FALSE))=TRUE,"update",VLOOKUP(B15,[3]C3ean!$A$1:$O$82,5,FALSE))</f>
        <v>AIR</v>
      </c>
    </row>
    <row r="16" spans="2:8" ht="60" x14ac:dyDescent="0.25">
      <c r="B16" s="44" t="s">
        <v>52</v>
      </c>
      <c r="C16" s="45" t="str">
        <f>IF(ISNA(VLOOKUP(B16,'[2]Cost Assesment'!$B$2:$AB$75,9,FALSE))=TRUE,"0",VLOOKUP(B16,'[2]Cost Assesment'!$B$2:$AB$75,9,FALSE))</f>
        <v xml:space="preserve"> Continued Operational Safety (COS) and Certification Efficiency (CE) for Emerging Composite Technologies</v>
      </c>
      <c r="D16" s="46" t="str">
        <f>IF(ISNA(VLOOKUP(B16,[3]C3ean!$A$1:$O$82,12,FALSE))=TRUE,"update",VLOOKUP(B16,[3]C3ean!$A$1:$O$82,12,FALSE))</f>
        <v xml:space="preserve">This research addresses four key issues for emerging composite technologies derived from Continued Operational Safety (COS) and Certification Efficiency (CE) experiences with expanding composite applications. </v>
      </c>
      <c r="E16" s="47">
        <f>IF(ISNA(VLOOKUP(B16,'[2]Cost Assesment'!$B$2:$AB$94,25,FALSE))=TRUE,"0",VLOOKUP(B16,'[2]Cost Assesment'!$B$2:$AB$94,25,FALSE))</f>
        <v>1469</v>
      </c>
      <c r="F16" s="48" t="str">
        <f>IF(ISNA(VLOOKUP(B16,[3]C3ean!$A$1:$O$82,14,FALSE))=TRUE,"update",VLOOKUP(B16,[3]C3ean!$A$1:$O$82,14,FALSE))</f>
        <v>FY17</v>
      </c>
      <c r="G16" s="49">
        <f>IF(ISNA(VLOOKUP(B16,[4]Clean!$A$1:$O$87,12,FALSE))=TRUE,"0",VLOOKUP(B16,[4]Clean!$A$1:$O$87,12,FALSE))</f>
        <v>44469</v>
      </c>
      <c r="H16" s="50" t="str">
        <f>IF(ISNA(VLOOKUP(B16,[3]C3ean!$A$1:$O$82,5,FALSE))=TRUE,"update",VLOOKUP(B16,[3]C3ean!$A$1:$O$82,5,FALSE))</f>
        <v>AIR</v>
      </c>
    </row>
    <row r="17" spans="2:8" collapsed="1" x14ac:dyDescent="0.25">
      <c r="B17" s="39"/>
      <c r="C17" s="40"/>
      <c r="D17" s="40" t="s">
        <v>16</v>
      </c>
      <c r="E17" s="41">
        <f>SUM(E18:E20)</f>
        <v>3335</v>
      </c>
      <c r="F17" s="41"/>
      <c r="G17" s="42"/>
      <c r="H17" s="43"/>
    </row>
    <row r="18" spans="2:8" ht="60" x14ac:dyDescent="0.25">
      <c r="B18" s="44" t="s">
        <v>53</v>
      </c>
      <c r="C18" s="45" t="str">
        <f>IF(ISNA(VLOOKUP(B18,'[2]Cost Assesment'!$B$2:$AB$75,9,FALSE))=TRUE,"0",VLOOKUP(B18,'[2]Cost Assesment'!$B$2:$AB$75,9,FALSE))</f>
        <v>Research on Ice Crystal Icing Conditions to Support Means of Compliance</v>
      </c>
      <c r="D18" s="46" t="str">
        <f>IF(ISNA(VLOOKUP(B18,[3]C3ean!$A$1:$O$82,12,FALSE))=TRUE,"update",VLOOKUP(B18,[3]C3ean!$A$1:$O$82,12,FALSE))</f>
        <v>Perform experimental and analytical research providing data and information that can be used in the development of physical models that represent the trajectory, impact, adhesion, accretion, and release of ICI within a turbine engine compressor.</v>
      </c>
      <c r="E18" s="47">
        <f>IF(ISNA(VLOOKUP(B18,'[2]Cost Assesment'!$B$2:$AB$94,25,FALSE))=TRUE,"0",VLOOKUP(B18,'[2]Cost Assesment'!$B$2:$AB$94,25,FALSE))</f>
        <v>970</v>
      </c>
      <c r="F18" s="48" t="str">
        <f>IF(ISNA(VLOOKUP(B18,[3]C3ean!$A$1:$O$82,14,FALSE))=TRUE,"update",VLOOKUP(B18,[3]C3ean!$A$1:$O$82,14,FALSE))</f>
        <v>FY 2013</v>
      </c>
      <c r="G18" s="49">
        <f>IF(ISNA(VLOOKUP(B18,[4]Clean!$A$1:$O$87,12,FALSE))=TRUE,"0",VLOOKUP(B18,[4]Clean!$A$1:$O$87,12,FALSE))</f>
        <v>44835</v>
      </c>
      <c r="H18" s="50" t="str">
        <f>IF(ISNA(VLOOKUP(B18,[3]C3ean!$A$1:$O$82,5,FALSE))=TRUE,"update",VLOOKUP(B18,[3]C3ean!$A$1:$O$82,5,FALSE))</f>
        <v>AIR</v>
      </c>
    </row>
    <row r="19" spans="2:8" ht="60" x14ac:dyDescent="0.25">
      <c r="B19" s="44" t="s">
        <v>54</v>
      </c>
      <c r="C19" s="45" t="str">
        <f>IF(ISNA(VLOOKUP(B19,'[2]Cost Assesment'!$B$2:$AB$75,9,FALSE))=TRUE,"0",VLOOKUP(B19,'[2]Cost Assesment'!$B$2:$AB$75,9,FALSE))</f>
        <v>Safe Operations and Take-off in Aircraft Ground Icing Conditions</v>
      </c>
      <c r="D19" s="46" t="str">
        <f>IF(ISNA(VLOOKUP(B19,[3]C3ean!$A$1:$O$82,12,FALSE))=TRUE,"update",VLOOKUP(B19,[3]C3ean!$A$1:$O$82,12,FALSE))</f>
        <v>Conduct research to maintain safe winter ground operations, evaluate effects of changing ground operations and develop test and analyses methods to support these changes, and address effects of technology changes for fluids and de/anti-icing procedures.</v>
      </c>
      <c r="E19" s="47">
        <f>IF(ISNA(VLOOKUP(B19,'[2]Cost Assesment'!$B$2:$AB$94,25,FALSE))=TRUE,"0",VLOOKUP(B19,'[2]Cost Assesment'!$B$2:$AB$94,25,FALSE))</f>
        <v>740</v>
      </c>
      <c r="F19" s="48" t="str">
        <f>IF(ISNA(VLOOKUP(B19,[3]C3ean!$A$1:$O$82,14,FALSE))=TRUE,"update",VLOOKUP(B19,[3]C3ean!$A$1:$O$82,14,FALSE))</f>
        <v>FY2010</v>
      </c>
      <c r="G19" s="49">
        <f>IF(ISNA(VLOOKUP(B19,[4]Clean!$A$1:$O$87,12,FALSE))=TRUE,"0",VLOOKUP(B19,[4]Clean!$A$1:$O$87,12,FALSE))</f>
        <v>44104</v>
      </c>
      <c r="H19" s="50" t="str">
        <f>IF(ISNA(VLOOKUP(B19,[3]C3ean!$A$1:$O$82,5,FALSE))=TRUE,"update",VLOOKUP(B19,[3]C3ean!$A$1:$O$82,5,FALSE))</f>
        <v>AFS</v>
      </c>
    </row>
    <row r="20" spans="2:8" ht="60" x14ac:dyDescent="0.25">
      <c r="B20" s="44" t="s">
        <v>55</v>
      </c>
      <c r="C20" s="45" t="str">
        <f>IF(ISNA(VLOOKUP(B20,'[2]Cost Assesment'!$B$2:$AB$75,9,FALSE))=TRUE,"0",VLOOKUP(B20,'[2]Cost Assesment'!$B$2:$AB$75,9,FALSE))</f>
        <v>SLD engineering tools development and validation</v>
      </c>
      <c r="D20" s="46" t="str">
        <f>IF(ISNA(VLOOKUP(B20,[3]C3ean!$A$1:$O$82,12,FALSE))=TRUE,"update",VLOOKUP(B20,[3]C3ean!$A$1:$O$82,12,FALSE))</f>
        <v>Certification methods need improvement to be effective in the supercooled large drop icing conditions described in amdt 25-140, effective Jan 2015.  Research is needed to develop new/improved compliance means to assure effectiveness of the regulations.</v>
      </c>
      <c r="E20" s="47">
        <f>IF(ISNA(VLOOKUP(B20,'[2]Cost Assesment'!$B$2:$AB$94,25,FALSE))=TRUE,"0",VLOOKUP(B20,'[2]Cost Assesment'!$B$2:$AB$94,25,FALSE))</f>
        <v>1625</v>
      </c>
      <c r="F20" s="48" t="str">
        <f>IF(ISNA(VLOOKUP(B20,[3]C3ean!$A$1:$O$82,14,FALSE))=TRUE,"update",VLOOKUP(B20,[3]C3ean!$A$1:$O$82,14,FALSE))</f>
        <v>FY16</v>
      </c>
      <c r="G20" s="49">
        <f>IF(ISNA(VLOOKUP(B20,[4]Clean!$A$1:$O$87,12,FALSE))=TRUE,"0",VLOOKUP(B20,[4]Clean!$A$1:$O$87,12,FALSE))</f>
        <v>44833</v>
      </c>
      <c r="H20" s="50" t="str">
        <f>IF(ISNA(VLOOKUP(B20,[3]C3ean!$A$1:$O$82,5,FALSE))=TRUE,"update",VLOOKUP(B20,[3]C3ean!$A$1:$O$82,5,FALSE))</f>
        <v>AIR</v>
      </c>
    </row>
    <row r="21" spans="2:8" collapsed="1" x14ac:dyDescent="0.25">
      <c r="B21" s="39"/>
      <c r="C21" s="40"/>
      <c r="D21" s="40" t="s">
        <v>14</v>
      </c>
      <c r="E21" s="41">
        <f>SUM(E22:E23)</f>
        <v>3022.5</v>
      </c>
      <c r="F21" s="41"/>
      <c r="G21" s="42"/>
      <c r="H21" s="43"/>
    </row>
    <row r="22" spans="2:8" ht="45" x14ac:dyDescent="0.25">
      <c r="B22" s="44" t="s">
        <v>56</v>
      </c>
      <c r="C22" s="45" t="str">
        <f>IF(ISNA(VLOOKUP(B22,'[2]Cost Assesment'!$B$2:$AB$75,9,FALSE))=TRUE,"0",VLOOKUP(B22,'[2]Cost Assesment'!$B$2:$AB$75,9,FALSE))</f>
        <v>Onboard Network Security and Integrity (Aircraft Systems Information Security Protection)</v>
      </c>
      <c r="D22" s="46" t="str">
        <f>IF(ISNA(VLOOKUP(B22,[3]C3ean!$A$1:$O$82,12,FALSE))=TRUE,"update",VLOOKUP(B22,[3]C3ean!$A$1:$O$82,12,FALSE))</f>
        <v>Aircraft manufactures and modifiers are installing systems with network-centric architectures that allow increased wired and wireless connectivity to aircraft systems within an aircraft and to networks external to the aircraf</v>
      </c>
      <c r="E22" s="47">
        <f>IF(ISNA(VLOOKUP(B22,'[2]Cost Assesment'!$B$2:$AB$94,25,FALSE))=TRUE,"0",VLOOKUP(B22,'[2]Cost Assesment'!$B$2:$AB$94,25,FALSE))</f>
        <v>2100</v>
      </c>
      <c r="F22" s="48" t="str">
        <f>IF(ISNA(VLOOKUP(B22,[3]C3ean!$A$1:$O$82,14,FALSE))=TRUE,"update",VLOOKUP(B22,[3]C3ean!$A$1:$O$82,14,FALSE))</f>
        <v>FY 2015</v>
      </c>
      <c r="G22" s="49">
        <f>IF(ISNA(VLOOKUP(B22,[4]Clean!$A$1:$O$87,12,FALSE))=TRUE,"0",VLOOKUP(B22,[4]Clean!$A$1:$O$87,12,FALSE))</f>
        <v>44104</v>
      </c>
      <c r="H22" s="50" t="str">
        <f>IF(ISNA(VLOOKUP(B22,[3]C3ean!$A$1:$O$82,5,FALSE))=TRUE,"update",VLOOKUP(B22,[3]C3ean!$A$1:$O$82,5,FALSE))</f>
        <v>AIR</v>
      </c>
    </row>
    <row r="23" spans="2:8" ht="45" x14ac:dyDescent="0.25">
      <c r="B23" s="44" t="s">
        <v>57</v>
      </c>
      <c r="C23" s="45" t="str">
        <f>IF(ISNA(VLOOKUP(B23,'[2]Cost Assesment'!$B$2:$AB$75,9,FALSE))=TRUE,"0",VLOOKUP(B23,'[2]Cost Assesment'!$B$2:$AB$75,9,FALSE))</f>
        <v>Development Assurance Techniques for System Elements</v>
      </c>
      <c r="D23" s="46" t="str">
        <f>IF(ISNA(VLOOKUP(B23,[3]C3ean!$A$1:$O$82,12,FALSE))=TRUE,"update",VLOOKUP(B23,[3]C3ean!$A$1:$O$82,12,FALSE))</f>
        <v>This research will analyze the new SDS commercial technologies, tools and components to develop guidance and policy for their safe introduction into civil aviation.</v>
      </c>
      <c r="E23" s="47">
        <f>IF(ISNA(VLOOKUP(B23,'[2]Cost Assesment'!$B$2:$AB$94,25,FALSE))=TRUE,"0",VLOOKUP(B23,'[2]Cost Assesment'!$B$2:$AB$94,25,FALSE))</f>
        <v>922.5</v>
      </c>
      <c r="F23" s="51">
        <f>IF(ISNA(VLOOKUP(B23,[3]C3ean!$A$1:$O$82,14,FALSE))=TRUE,"update",VLOOKUP(B23,[3]C3ean!$A$1:$O$82,14,FALSE))</f>
        <v>2017</v>
      </c>
      <c r="G23" s="49">
        <f>IF(ISNA(VLOOKUP(B23,[4]Clean!$A$1:$O$87,12,FALSE))=TRUE,"0",VLOOKUP(B23,[4]Clean!$A$1:$O$87,12,FALSE))</f>
        <v>45749</v>
      </c>
      <c r="H23" s="50" t="str">
        <f>IF(ISNA(VLOOKUP(B23,[3]C3ean!$A$1:$O$82,5,FALSE))=TRUE,"update",VLOOKUP(B23,[3]C3ean!$A$1:$O$82,5,FALSE))</f>
        <v>AIR</v>
      </c>
    </row>
    <row r="24" spans="2:8" collapsed="1" x14ac:dyDescent="0.25">
      <c r="B24" s="39"/>
      <c r="C24" s="40"/>
      <c r="D24" s="40" t="s">
        <v>20</v>
      </c>
      <c r="E24" s="41">
        <f>SUM(E25:E34)</f>
        <v>5871</v>
      </c>
      <c r="F24" s="41"/>
      <c r="G24" s="42"/>
      <c r="H24" s="43"/>
    </row>
    <row r="25" spans="2:8" ht="45" x14ac:dyDescent="0.25">
      <c r="B25" s="44" t="s">
        <v>58</v>
      </c>
      <c r="C25" s="45" t="str">
        <f>IF(ISNA(VLOOKUP(B25,'[2]Cost Assesment'!$B$2:$AB$75,9,FALSE))=TRUE,"0",VLOOKUP(B25,'[2]Cost Assesment'!$B$2:$AB$75,9,FALSE))</f>
        <v>Wireless Control in the Aircraft Avionics, Flight Controls and Cabin Systems</v>
      </c>
      <c r="D25" s="46" t="str">
        <f>IF(ISNA(VLOOKUP(B25,[3]C3ean!$A$1:$O$82,12,FALSE))=TRUE,"update",VLOOKUP(B25,[3]C3ean!$A$1:$O$82,12,FALSE))</f>
        <v>Wireless control of aircraft avionics, flight controls and cabin systems have been rapidly evolving. Little experience with wireless technologies in critical systems exist to identify associated risks and impacts.</v>
      </c>
      <c r="E25" s="47">
        <f>IF(ISNA(VLOOKUP(B25,'[2]Cost Assesment'!$B$2:$AB$94,25,FALSE))=TRUE,"0",VLOOKUP(B25,'[2]Cost Assesment'!$B$2:$AB$94,25,FALSE))</f>
        <v>0</v>
      </c>
      <c r="F25" s="48" t="str">
        <f>IF(ISNA(VLOOKUP(B25,[3]C3ean!$A$1:$O$82,14,FALSE))=TRUE,"update",VLOOKUP(B25,[3]C3ean!$A$1:$O$82,14,FALSE))</f>
        <v>FY019</v>
      </c>
      <c r="G25" s="49">
        <f>IF(ISNA(VLOOKUP(B25,[4]Clean!$A$1:$O$87,12,FALSE))=TRUE,"0",VLOOKUP(B25,[4]Clean!$A$1:$O$87,12,FALSE))</f>
        <v>44540</v>
      </c>
      <c r="H25" s="50" t="str">
        <f>IF(ISNA(VLOOKUP(B25,[3]C3ean!$A$1:$O$82,5,FALSE))=TRUE,"update",VLOOKUP(B25,[3]C3ean!$A$1:$O$82,5,FALSE))</f>
        <v>AIR</v>
      </c>
    </row>
    <row r="26" spans="2:8" ht="45" x14ac:dyDescent="0.25">
      <c r="B26" s="44" t="s">
        <v>59</v>
      </c>
      <c r="C26" s="45" t="str">
        <f>IF(ISNA(VLOOKUP(B26,'[2]Cost Assesment'!$B$2:$AB$75,9,FALSE))=TRUE,"0",VLOOKUP(B26,'[2]Cost Assesment'!$B$2:$AB$75,9,FALSE))</f>
        <v>Novel and Unusual Electric Aircraft Systems</v>
      </c>
      <c r="D26" s="46" t="str">
        <f>IF(ISNA(VLOOKUP(B26,[3]C3ean!$A$1:$O$82,12,FALSE))=TRUE,"update",VLOOKUP(B26,[3]C3ean!$A$1:$O$82,12,FALSE))</f>
        <v xml:space="preserve">Research to ensure that novel and unusual more electrical airplane (MEA) technology is safely introduced onto traditional, current and future aircraft electrical architectures. </v>
      </c>
      <c r="E26" s="47">
        <f>IF(ISNA(VLOOKUP(B26,'[2]Cost Assesment'!$B$2:$AB$94,25,FALSE))=TRUE,"0",VLOOKUP(B26,'[2]Cost Assesment'!$B$2:$AB$94,25,FALSE))</f>
        <v>1356</v>
      </c>
      <c r="F26" s="48" t="str">
        <f>IF(ISNA(VLOOKUP(B26,[3]C3ean!$A$1:$O$82,14,FALSE))=TRUE,"update",VLOOKUP(B26,[3]C3ean!$A$1:$O$82,14,FALSE))</f>
        <v>FY19</v>
      </c>
      <c r="G26" s="49">
        <f>IF(ISNA(VLOOKUP(B26,[4]Clean!$A$1:$O$87,12,FALSE))=TRUE,"0",VLOOKUP(B26,[4]Clean!$A$1:$O$87,12,FALSE))</f>
        <v>45199</v>
      </c>
      <c r="H26" s="50" t="str">
        <f>IF(ISNA(VLOOKUP(B26,[3]C3ean!$A$1:$O$82,5,FALSE))=TRUE,"update",VLOOKUP(B26,[3]C3ean!$A$1:$O$82,5,FALSE))</f>
        <v>AIR</v>
      </c>
    </row>
    <row r="27" spans="2:8" ht="45" x14ac:dyDescent="0.25">
      <c r="B27" s="44" t="s">
        <v>60</v>
      </c>
      <c r="C27" s="45" t="str">
        <f>IF(ISNA(VLOOKUP(B27,'[2]Cost Assesment'!$B$2:$AB$75,9,FALSE))=TRUE,"0",VLOOKUP(B27,'[2]Cost Assesment'!$B$2:$AB$75,9,FALSE))</f>
        <v>Integrated Flight Path Control to Address GAJSC/FAA GA Safety Interventions</v>
      </c>
      <c r="D27" s="46" t="str">
        <f>IF(ISNA(VLOOKUP(B27,[3]C3ean!$A$1:$O$82,12,FALSE))=TRUE,"update",VLOOKUP(B27,[3]C3ean!$A$1:$O$82,12,FALSE))</f>
        <v>Develop requirements and guidance for the certification of augmented flight path control (Fly-by-Wire) for Part 23 and Hybrid Vehicles that accommodates advances in sensors, processors and technology.</v>
      </c>
      <c r="E27" s="47">
        <f>IF(ISNA(VLOOKUP(B27,'[2]Cost Assesment'!$B$2:$AB$94,25,FALSE))=TRUE,"0",VLOOKUP(B27,'[2]Cost Assesment'!$B$2:$AB$94,25,FALSE))</f>
        <v>600</v>
      </c>
      <c r="F27" s="48" t="str">
        <f>IF(ISNA(VLOOKUP(B27,[3]C3ean!$A$1:$O$82,14,FALSE))=TRUE,"update",VLOOKUP(B27,[3]C3ean!$A$1:$O$82,14,FALSE))</f>
        <v>FY 2017</v>
      </c>
      <c r="G27" s="49">
        <f>IF(ISNA(VLOOKUP(B27,[4]Clean!$A$1:$O$87,12,FALSE))=TRUE,"0",VLOOKUP(B27,[4]Clean!$A$1:$O$87,12,FALSE))</f>
        <v>44835</v>
      </c>
      <c r="H27" s="50" t="str">
        <f>IF(ISNA(VLOOKUP(B27,[3]C3ean!$A$1:$O$82,5,FALSE))=TRUE,"update",VLOOKUP(B27,[3]C3ean!$A$1:$O$82,5,FALSE))</f>
        <v>AIR</v>
      </c>
    </row>
    <row r="28" spans="2:8" ht="45" x14ac:dyDescent="0.25">
      <c r="B28" s="44" t="s">
        <v>61</v>
      </c>
      <c r="C28" s="45" t="str">
        <f>IF(ISNA(VLOOKUP(B28,'[2]Cost Assesment'!$B$2:$AB$75,9,FALSE))=TRUE,"0",VLOOKUP(B28,'[2]Cost Assesment'!$B$2:$AB$75,9,FALSE))</f>
        <v>Low Energy Alerting and Awareness Systems</v>
      </c>
      <c r="D28" s="46" t="str">
        <f>IF(ISNA(VLOOKUP(B28,[3]C3ean!$A$1:$O$82,12,FALSE))=TRUE,"update",VLOOKUP(B28,[3]C3ean!$A$1:$O$82,12,FALSE))</f>
        <v>This requirement will provide information required to evaluate and certify low energy alerting and awareness systems for intended function and mitigation of loss-of-control scenarios.</v>
      </c>
      <c r="E28" s="47">
        <f>IF(ISNA(VLOOKUP(B28,'[2]Cost Assesment'!$B$2:$AB$94,25,FALSE))=TRUE,"0",VLOOKUP(B28,'[2]Cost Assesment'!$B$2:$AB$94,25,FALSE))</f>
        <v>950</v>
      </c>
      <c r="F28" s="48" t="str">
        <f>IF(ISNA(VLOOKUP(B28,[3]C3ean!$A$1:$O$82,14,FALSE))=TRUE,"update",VLOOKUP(B28,[3]C3ean!$A$1:$O$82,14,FALSE))</f>
        <v>FY17</v>
      </c>
      <c r="G28" s="49">
        <f>IF(ISNA(VLOOKUP(B28,[4]Clean!$A$1:$O$87,12,FALSE))=TRUE,"0",VLOOKUP(B28,[4]Clean!$A$1:$O$87,12,FALSE))</f>
        <v>45992</v>
      </c>
      <c r="H28" s="50" t="str">
        <f>IF(ISNA(VLOOKUP(B28,[3]C3ean!$A$1:$O$82,5,FALSE))=TRUE,"update",VLOOKUP(B28,[3]C3ean!$A$1:$O$82,5,FALSE))</f>
        <v>AIR</v>
      </c>
    </row>
    <row r="29" spans="2:8" ht="45" x14ac:dyDescent="0.25">
      <c r="B29" s="44" t="s">
        <v>62</v>
      </c>
      <c r="C29" s="45" t="str">
        <f>IF(ISNA(VLOOKUP(B29,'[2]Cost Assesment'!$B$2:$AB$75,9,FALSE))=TRUE,"0",VLOOKUP(B29,'[2]Cost Assesment'!$B$2:$AB$75,9,FALSE))</f>
        <v>Displays and Alerting for Airplane Systems State Awareness</v>
      </c>
      <c r="D29" s="46" t="str">
        <f>IF(ISNA(VLOOKUP(B29,[3]C3ean!$A$1:$O$82,12,FALSE))=TRUE,"update",VLOOKUP(B29,[3]C3ean!$A$1:$O$82,12,FALSE))</f>
        <v>This research will reduce the accident rate due to loss of airplane state awareness (ASA) and LOC-I byimproving flight crew awareness of low airplane systems state through more effective displays and alerting.</v>
      </c>
      <c r="E29" s="47">
        <f>IF(ISNA(VLOOKUP(B29,'[2]Cost Assesment'!$B$2:$AB$94,25,FALSE))=TRUE,"0",VLOOKUP(B29,'[2]Cost Assesment'!$B$2:$AB$94,25,FALSE))</f>
        <v>640</v>
      </c>
      <c r="F29" s="48" t="str">
        <f>IF(ISNA(VLOOKUP(B29,[3]C3ean!$A$1:$O$82,14,FALSE))=TRUE,"update",VLOOKUP(B29,[3]C3ean!$A$1:$O$82,14,FALSE))</f>
        <v>FY18</v>
      </c>
      <c r="G29" s="49">
        <f>IF(ISNA(VLOOKUP(B29,[4]Clean!$A$1:$O$87,12,FALSE))=TRUE,"0",VLOOKUP(B29,[4]Clean!$A$1:$O$87,12,FALSE))</f>
        <v>46387</v>
      </c>
      <c r="H29" s="50" t="str">
        <f>IF(ISNA(VLOOKUP(B29,[3]C3ean!$A$1:$O$82,5,FALSE))=TRUE,"update",VLOOKUP(B29,[3]C3ean!$A$1:$O$82,5,FALSE))</f>
        <v>AIR</v>
      </c>
    </row>
    <row r="30" spans="2:8" ht="60" x14ac:dyDescent="0.25">
      <c r="B30" s="44" t="s">
        <v>63</v>
      </c>
      <c r="C30" s="45" t="str">
        <f>IF(ISNA(VLOOKUP(B30,'[2]Cost Assesment'!$B$2:$AB$75,9,FALSE))=TRUE,"0",VLOOKUP(B30,'[2]Cost Assesment'!$B$2:$AB$75,9,FALSE))</f>
        <v>Transfer of UAS Technology for Enhancement of GA Safety</v>
      </c>
      <c r="D30" s="46" t="str">
        <f>IF(ISNA(VLOOKUP(B30,[3]C3ean!$A$1:$O$82,12,FALSE))=TRUE,"update",VLOOKUP(B30,[3]C3ean!$A$1:$O$82,12,FALSE))</f>
        <v>There are UAS safety systems available that could dramatically improve GA aircraft safety.  These systems are small, lightweight, and inexpensive.  Lessons learned from UAS research shows that these safety devices can easily transition into GA manned a/c.</v>
      </c>
      <c r="E30" s="47">
        <f>IF(ISNA(VLOOKUP(B30,'[2]Cost Assesment'!$B$2:$AB$94,25,FALSE))=TRUE,"0",VLOOKUP(B30,'[2]Cost Assesment'!$B$2:$AB$94,25,FALSE))</f>
        <v>650</v>
      </c>
      <c r="F30" s="48" t="str">
        <f>IF(ISNA(VLOOKUP(B30,[3]C3ean!$A$1:$O$82,14,FALSE))=TRUE,"update",VLOOKUP(B30,[3]C3ean!$A$1:$O$82,14,FALSE))</f>
        <v>FY2018</v>
      </c>
      <c r="G30" s="49">
        <f>IF(ISNA(VLOOKUP(B30,[4]Clean!$A$1:$O$87,12,FALSE))=TRUE,"0",VLOOKUP(B30,[4]Clean!$A$1:$O$87,12,FALSE))</f>
        <v>44470</v>
      </c>
      <c r="H30" s="50" t="str">
        <f>IF(ISNA(VLOOKUP(B30,[3]C3ean!$A$1:$O$82,5,FALSE))=TRUE,"update",VLOOKUP(B30,[3]C3ean!$A$1:$O$82,5,FALSE))</f>
        <v>AIR</v>
      </c>
    </row>
    <row r="31" spans="2:8" ht="45" x14ac:dyDescent="0.25">
      <c r="B31" s="44" t="s">
        <v>64</v>
      </c>
      <c r="C31" s="45" t="str">
        <f>IF(ISNA(VLOOKUP(B31,'[2]Cost Assesment'!$B$2:$AB$75,9,FALSE))=TRUE,"0",VLOOKUP(B31,'[2]Cost Assesment'!$B$2:$AB$75,9,FALSE))</f>
        <v>Flight Control Automated Interventions</v>
      </c>
      <c r="D31" s="46" t="str">
        <f>IF(ISNA(VLOOKUP(B31,[3]C3ean!$A$1:$O$82,12,FALSE))=TRUE,"update",VLOOKUP(B31,[3]C3ean!$A$1:$O$82,12,FALSE))</f>
        <v>Explore technology development and streamlined certification processes to promote industry implementation / improvement of automated systems that prevent accidents.</v>
      </c>
      <c r="E31" s="47">
        <f>IF(ISNA(VLOOKUP(B31,'[2]Cost Assesment'!$B$2:$AB$94,25,FALSE))=TRUE,"0",VLOOKUP(B31,'[2]Cost Assesment'!$B$2:$AB$94,25,FALSE))</f>
        <v>0</v>
      </c>
      <c r="F31" s="48" t="str">
        <f>IF(ISNA(VLOOKUP(B31,[3]C3ean!$A$1:$O$82,14,FALSE))=TRUE,"update",VLOOKUP(B31,[3]C3ean!$A$1:$O$82,14,FALSE))</f>
        <v>FY19</v>
      </c>
      <c r="G31" s="49">
        <f>IF(ISNA(VLOOKUP(B31,[4]Clean!$A$1:$O$87,12,FALSE))=TRUE,"0",VLOOKUP(B31,[4]Clean!$A$1:$O$87,12,FALSE))</f>
        <v>44046</v>
      </c>
      <c r="H31" s="50" t="str">
        <f>IF(ISNA(VLOOKUP(B31,[3]C3ean!$A$1:$O$82,5,FALSE))=TRUE,"update",VLOOKUP(B31,[3]C3ean!$A$1:$O$82,5,FALSE))</f>
        <v>AIR</v>
      </c>
    </row>
    <row r="32" spans="2:8" ht="45" x14ac:dyDescent="0.25">
      <c r="B32" s="44" t="s">
        <v>65</v>
      </c>
      <c r="C32" s="45" t="str">
        <f>IF(ISNA(VLOOKUP(B32,'[2]Cost Assesment'!$B$2:$AB$75,9,FALSE))=TRUE,"0",VLOOKUP(B32,'[2]Cost Assesment'!$B$2:$AB$75,9,FALSE))</f>
        <v>System Aspects of Aeroelastic Damping Augmentation</v>
      </c>
      <c r="D32" s="46" t="str">
        <f>IF(ISNA(VLOOKUP(B32,[3]C3ean!$A$1:$O$82,12,FALSE))=TRUE,"update",VLOOKUP(B32,[3]C3ean!$A$1:$O$82,12,FALSE))</f>
        <v>Recent programs have relied on flight control systems to augment the structural damping to meet the FAA requirement.  The FAA needs guidance to ensure that such systems provide adequate performance and reliability.</v>
      </c>
      <c r="E32" s="47">
        <f>IF(ISNA(VLOOKUP(B32,'[2]Cost Assesment'!$B$2:$AB$94,25,FALSE))=TRUE,"0",VLOOKUP(B32,'[2]Cost Assesment'!$B$2:$AB$94,25,FALSE))</f>
        <v>0</v>
      </c>
      <c r="F32" s="48" t="str">
        <f>IF(ISNA(VLOOKUP(B32,[3]C3ean!$A$1:$O$82,14,FALSE))=TRUE,"update",VLOOKUP(B32,[3]C3ean!$A$1:$O$82,14,FALSE))</f>
        <v>FY2019</v>
      </c>
      <c r="G32" s="49">
        <f>IF(ISNA(VLOOKUP(B32,[4]Clean!$A$1:$O$87,12,FALSE))=TRUE,"0",VLOOKUP(B32,[4]Clean!$A$1:$O$87,12,FALSE))</f>
        <v>44181</v>
      </c>
      <c r="H32" s="50" t="str">
        <f>IF(ISNA(VLOOKUP(B32,[3]C3ean!$A$1:$O$82,5,FALSE))=TRUE,"update",VLOOKUP(B32,[3]C3ean!$A$1:$O$82,5,FALSE))</f>
        <v>AIR</v>
      </c>
    </row>
    <row r="33" spans="2:8" x14ac:dyDescent="0.25">
      <c r="B33" s="44" t="s">
        <v>66</v>
      </c>
      <c r="C33" s="45" t="str">
        <f>IF(ISNA(VLOOKUP(B33,'[2]Cost Assesment'!$B$2:$AB$75,9,FALSE))=TRUE,"0",VLOOKUP(B33,'[2]Cost Assesment'!$B$2:$AB$75,9,FALSE))</f>
        <v xml:space="preserve"> Wire Strike Avoidance</v>
      </c>
      <c r="D33" s="46" t="str">
        <f>IF(ISNA(VLOOKUP(B33,[3]C3ean!$A$1:$O$82,12,FALSE))=TRUE,"update",VLOOKUP(B33,[3]C3ean!$A$1:$O$82,12,FALSE))</f>
        <v>To significantly decrease wire strikes in rotorcraft.​</v>
      </c>
      <c r="E33" s="47">
        <f>IF(ISNA(VLOOKUP(B33,'[2]Cost Assesment'!$B$2:$AB$94,25,FALSE))=TRUE,"0",VLOOKUP(B33,'[2]Cost Assesment'!$B$2:$AB$94,25,FALSE))</f>
        <v>550</v>
      </c>
      <c r="F33" s="48" t="str">
        <f>IF(ISNA(VLOOKUP(B33,[3]C3ean!$A$1:$O$82,14,FALSE))=TRUE,"update",VLOOKUP(B33,[3]C3ean!$A$1:$O$82,14,FALSE))</f>
        <v>FY18</v>
      </c>
      <c r="G33" s="49">
        <f>IF(ISNA(VLOOKUP(B33,[4]Clean!$A$1:$O$87,12,FALSE))=TRUE,"0",VLOOKUP(B33,[4]Clean!$A$1:$O$87,12,FALSE))</f>
        <v>44640</v>
      </c>
      <c r="H33" s="50" t="str">
        <f>IF(ISNA(VLOOKUP(B33,[3]C3ean!$A$1:$O$82,5,FALSE))=TRUE,"update",VLOOKUP(B33,[3]C3ean!$A$1:$O$82,5,FALSE))</f>
        <v>AIR</v>
      </c>
    </row>
    <row r="34" spans="2:8" ht="30" x14ac:dyDescent="0.25">
      <c r="B34" s="44" t="s">
        <v>67</v>
      </c>
      <c r="C34" s="45" t="str">
        <f>IF(ISNA(VLOOKUP(B34,'[2]Cost Assesment'!$B$2:$AB$75,9,FALSE))=TRUE,"0",VLOOKUP(B34,'[2]Cost Assesment'!$B$2:$AB$75,9,FALSE))</f>
        <v>Rotorcraft high mount side floats for ditching stability.</v>
      </c>
      <c r="D34" s="46" t="str">
        <f>IF(ISNA(VLOOKUP(B34,[3]C3ean!$A$1:$O$82,12,FALSE))=TRUE,"update",VLOOKUP(B34,[3]C3ean!$A$1:$O$82,12,FALSE))</f>
        <v>Additional floatation devices are needed in order to prevent the total inversion of the helicopter after a capsize event</v>
      </c>
      <c r="E34" s="47">
        <f>IF(ISNA(VLOOKUP(B34,'[2]Cost Assesment'!$B$2:$AB$94,25,FALSE))=TRUE,"0",VLOOKUP(B34,'[2]Cost Assesment'!$B$2:$AB$94,25,FALSE))</f>
        <v>1125</v>
      </c>
      <c r="F34" s="48" t="str">
        <f>IF(ISNA(VLOOKUP(B34,[3]C3ean!$A$1:$O$82,14,FALSE))=TRUE,"update",VLOOKUP(B34,[3]C3ean!$A$1:$O$82,14,FALSE))</f>
        <v>FY19</v>
      </c>
      <c r="G34" s="49">
        <f>IF(ISNA(VLOOKUP(B34,[4]Clean!$A$1:$O$87,12,FALSE))=TRUE,"0",VLOOKUP(B34,[4]Clean!$A$1:$O$87,12,FALSE))</f>
        <v>44640</v>
      </c>
      <c r="H34" s="50" t="str">
        <f>IF(ISNA(VLOOKUP(B34,[3]C3ean!$A$1:$O$82,5,FALSE))=TRUE,"update",VLOOKUP(B34,[3]C3ean!$A$1:$O$82,5,FALSE))</f>
        <v>AIR</v>
      </c>
    </row>
    <row r="35" spans="2:8" collapsed="1" x14ac:dyDescent="0.25">
      <c r="B35" s="39"/>
      <c r="C35" s="40"/>
      <c r="D35" s="40" t="s">
        <v>22</v>
      </c>
      <c r="E35" s="41">
        <f>SUM(E36:E49)</f>
        <v>4850</v>
      </c>
      <c r="F35" s="41"/>
      <c r="G35" s="42"/>
      <c r="H35" s="43"/>
    </row>
    <row r="36" spans="2:8" ht="45" x14ac:dyDescent="0.25">
      <c r="B36" s="44" t="s">
        <v>68</v>
      </c>
      <c r="C36" s="45" t="str">
        <f>IF(ISNA(VLOOKUP(B36,'[2]Cost Assesment'!$B$2:$AB$75,9,FALSE))=TRUE,"0",VLOOKUP(B36,'[2]Cost Assesment'!$B$2:$AB$75,9,FALSE))</f>
        <v>Maintenance and Inspection of Emerging Metallic Structures and Technologies</v>
      </c>
      <c r="D36" s="46" t="str">
        <f>IF(ISNA(VLOOKUP(B36,[3]C3ean!$A$1:$O$82,12,FALSE))=TRUE,"update",VLOOKUP(B36,[3]C3ean!$A$1:$O$82,12,FALSE))</f>
        <v xml:space="preserve">As new metallic technologies are introduced into commecial aircraft, the FAA must evaluate the ability of the certificate holder to maintain continued airworthiness.  </v>
      </c>
      <c r="E36" s="47">
        <f>IF(ISNA(VLOOKUP(B36,'[2]Cost Assesment'!$B$2:$AB$94,25,FALSE))=TRUE,"0",VLOOKUP(B36,'[2]Cost Assesment'!$B$2:$AB$94,25,FALSE))</f>
        <v>0</v>
      </c>
      <c r="F36" s="48" t="str">
        <f>IF(ISNA(VLOOKUP(B36,[3]C3ean!$A$1:$O$82,14,FALSE))=TRUE,"update",VLOOKUP(B36,[3]C3ean!$A$1:$O$82,14,FALSE))</f>
        <v>FY 2019</v>
      </c>
      <c r="G36" s="49">
        <f>IF(ISNA(VLOOKUP(B36,[4]Clean!$A$1:$O$87,12,FALSE))=TRUE,"0",VLOOKUP(B36,[4]Clean!$A$1:$O$87,12,FALSE))</f>
        <v>44501</v>
      </c>
      <c r="H36" s="50" t="str">
        <f>IF(ISNA(VLOOKUP(B36,[3]C3ean!$A$1:$O$82,5,FALSE))=TRUE,"update",VLOOKUP(B36,[3]C3ean!$A$1:$O$82,5,FALSE))</f>
        <v>AIR</v>
      </c>
    </row>
    <row r="37" spans="2:8" ht="45" x14ac:dyDescent="0.25">
      <c r="B37" s="44" t="s">
        <v>69</v>
      </c>
      <c r="C37" s="45" t="str">
        <f>IF(ISNA(VLOOKUP(B37,'[2]Cost Assesment'!$B$2:$AB$75,9,FALSE))=TRUE,"0",VLOOKUP(B37,'[2]Cost Assesment'!$B$2:$AB$75,9,FALSE))</f>
        <v>Reliability of Structural Health Monitoring (SHM)</v>
      </c>
      <c r="D37" s="46" t="str">
        <f>IF(ISNA(VLOOKUP(B37,[3]C3ean!$A$1:$O$82,12,FALSE))=TRUE,"update",VLOOKUP(B37,[3]C3ean!$A$1:$O$82,12,FALSE))</f>
        <v>How does someone who wishes to utilize SHM on transport category aircraft validate the Probability of Detection (PoD) of the installed system to ensure that the system provides the required level of confidence and reliability</v>
      </c>
      <c r="E37" s="47">
        <f>IF(ISNA(VLOOKUP(B37,'[2]Cost Assesment'!$B$2:$AB$94,25,FALSE))=TRUE,"0",VLOOKUP(B37,'[2]Cost Assesment'!$B$2:$AB$94,25,FALSE))</f>
        <v>0</v>
      </c>
      <c r="F37" s="48" t="str">
        <f>IF(ISNA(VLOOKUP(B37,[3]C3ean!$A$1:$O$82,14,FALSE))=TRUE,"update",VLOOKUP(B37,[3]C3ean!$A$1:$O$82,14,FALSE))</f>
        <v>FY2019</v>
      </c>
      <c r="G37" s="49">
        <f>IF(ISNA(VLOOKUP(B37,[4]Clean!$A$1:$O$87,12,FALSE))=TRUE,"0",VLOOKUP(B37,[4]Clean!$A$1:$O$87,12,FALSE))</f>
        <v>44834</v>
      </c>
      <c r="H37" s="50" t="str">
        <f>IF(ISNA(VLOOKUP(B37,[3]C3ean!$A$1:$O$82,5,FALSE))=TRUE,"update",VLOOKUP(B37,[3]C3ean!$A$1:$O$82,5,FALSE))</f>
        <v>AIR</v>
      </c>
    </row>
    <row r="38" spans="2:8" ht="60" x14ac:dyDescent="0.25">
      <c r="B38" s="44" t="s">
        <v>70</v>
      </c>
      <c r="C38" s="45" t="str">
        <f>IF(ISNA(VLOOKUP(B38,'[2]Cost Assesment'!$B$2:$AB$75,9,FALSE))=TRUE,"0",VLOOKUP(B38,'[2]Cost Assesment'!$B$2:$AB$75,9,FALSE))</f>
        <v>Conditioned Based Maintenance (CBM) with Structural Health Monitoring (SHM)</v>
      </c>
      <c r="D38" s="46" t="str">
        <f>IF(ISNA(VLOOKUP(B38,[3]C3ean!$A$1:$O$82,12,FALSE))=TRUE,"update",VLOOKUP(B38,[3]C3ean!$A$1:$O$82,12,FALSE))</f>
        <v>The US Army has a CBM+ program and a handbook (ADS-79) providing guidance on how to modify their maintenance program based on material condition and actual usage.  US civil OEMs are starting to consider CBM for the civil..</v>
      </c>
      <c r="E38" s="47">
        <f>IF(ISNA(VLOOKUP(B38,'[2]Cost Assesment'!$B$2:$AB$94,25,FALSE))=TRUE,"0",VLOOKUP(B38,'[2]Cost Assesment'!$B$2:$AB$94,25,FALSE))</f>
        <v>0</v>
      </c>
      <c r="F38" s="48" t="str">
        <f>IF(ISNA(VLOOKUP(B38,[3]C3ean!$A$1:$O$82,14,FALSE))=TRUE,"update",VLOOKUP(B38,[3]C3ean!$A$1:$O$82,14,FALSE))</f>
        <v>FY2019</v>
      </c>
      <c r="G38" s="49">
        <f>IF(ISNA(VLOOKUP(B38,[4]Clean!$A$1:$O$87,12,FALSE))=TRUE,"0",VLOOKUP(B38,[4]Clean!$A$1:$O$87,12,FALSE))</f>
        <v>44834</v>
      </c>
      <c r="H38" s="50" t="str">
        <f>IF(ISNA(VLOOKUP(B38,[3]C3ean!$A$1:$O$82,5,FALSE))=TRUE,"update",VLOOKUP(B38,[3]C3ean!$A$1:$O$82,5,FALSE))</f>
        <v>AIR</v>
      </c>
    </row>
    <row r="39" spans="2:8" ht="45" x14ac:dyDescent="0.25">
      <c r="B39" s="44" t="s">
        <v>71</v>
      </c>
      <c r="C39" s="45" t="str">
        <f>IF(ISNA(VLOOKUP(B39,'[2]Cost Assesment'!$B$2:$AB$75,9,FALSE))=TRUE,"0",VLOOKUP(B39,'[2]Cost Assesment'!$B$2:$AB$75,9,FALSE))</f>
        <v>Continued Airworthiness of Composite Aircraft</v>
      </c>
      <c r="D39" s="46" t="str">
        <f>IF(ISNA(VLOOKUP(B39,[3]C3ean!$A$1:$O$82,12,FALSE))=TRUE,"update",VLOOKUP(B39,[3]C3ean!$A$1:$O$82,12,FALSE))</f>
        <v>Deterioration of aircraft structure has been a major issue that has resulted in multiple regulations (121.1105, 1107, 1109 etc.) and the FAA needs to be proactive in studying the effects of age/environment on bonded structure</v>
      </c>
      <c r="E39" s="47">
        <f>IF(ISNA(VLOOKUP(B39,'[2]Cost Assesment'!$B$2:$AB$94,25,FALSE))=TRUE,"0",VLOOKUP(B39,'[2]Cost Assesment'!$B$2:$AB$94,25,FALSE))</f>
        <v>450</v>
      </c>
      <c r="F39" s="48" t="str">
        <f>IF(ISNA(VLOOKUP(B39,[3]C3ean!$A$1:$O$82,14,FALSE))=TRUE,"update",VLOOKUP(B39,[3]C3ean!$A$1:$O$82,14,FALSE))</f>
        <v>FY 2014</v>
      </c>
      <c r="G39" s="49">
        <f>IF(ISNA(VLOOKUP(B39,[4]Clean!$A$1:$O$87,12,FALSE))=TRUE,"0",VLOOKUP(B39,[4]Clean!$A$1:$O$87,12,FALSE))</f>
        <v>44501</v>
      </c>
      <c r="H39" s="50" t="str">
        <f>IF(ISNA(VLOOKUP(B39,[3]C3ean!$A$1:$O$82,5,FALSE))=TRUE,"update",VLOOKUP(B39,[3]C3ean!$A$1:$O$82,5,FALSE))</f>
        <v>AIR</v>
      </c>
    </row>
    <row r="40" spans="2:8" ht="60" x14ac:dyDescent="0.25">
      <c r="B40" s="44" t="s">
        <v>72</v>
      </c>
      <c r="C40" s="45" t="str">
        <f>IF(ISNA(VLOOKUP(B40,'[2]Cost Assesment'!$B$2:$AB$75,9,FALSE))=TRUE,"0",VLOOKUP(B40,'[2]Cost Assesment'!$B$2:$AB$75,9,FALSE))</f>
        <v>Emerging Technology – Active Flutter Suppression</v>
      </c>
      <c r="D40" s="46" t="str">
        <f>IF(ISNA(VLOOKUP(B40,[3]C3ean!$A$1:$O$82,12,FALSE))=TRUE,"update",VLOOKUP(B40,[3]C3ean!$A$1:$O$82,12,FALSE))</f>
        <v xml:space="preserve">An active flutter suppression system was certified under special conditions because current regulations and guidance material were not adequate.  However, this issue is still not fully understood as demonstrated by the issue of an AD after certification. </v>
      </c>
      <c r="E40" s="47">
        <f>IF(ISNA(VLOOKUP(B40,'[2]Cost Assesment'!$B$2:$AB$94,25,FALSE))=TRUE,"0",VLOOKUP(B40,'[2]Cost Assesment'!$B$2:$AB$94,25,FALSE))</f>
        <v>200</v>
      </c>
      <c r="F40" s="48" t="str">
        <f>IF(ISNA(VLOOKUP(B40,[3]C3ean!$A$1:$O$82,14,FALSE))=TRUE,"update",VLOOKUP(B40,[3]C3ean!$A$1:$O$82,14,FALSE))</f>
        <v>FY 2014</v>
      </c>
      <c r="G40" s="49">
        <f>IF(ISNA(VLOOKUP(B40,[4]Clean!$A$1:$O$87,12,FALSE))=TRUE,"0",VLOOKUP(B40,[4]Clean!$A$1:$O$87,12,FALSE))</f>
        <v>44470</v>
      </c>
      <c r="H40" s="50" t="str">
        <f>IF(ISNA(VLOOKUP(B40,[3]C3ean!$A$1:$O$82,5,FALSE))=TRUE,"update",VLOOKUP(B40,[3]C3ean!$A$1:$O$82,5,FALSE))</f>
        <v>AIR</v>
      </c>
    </row>
    <row r="41" spans="2:8" ht="60" x14ac:dyDescent="0.25">
      <c r="B41" s="44" t="s">
        <v>73</v>
      </c>
      <c r="C41" s="45" t="str">
        <f>IF(ISNA(VLOOKUP(B41,'[2]Cost Assesment'!$B$2:$AB$75,9,FALSE))=TRUE,"0",VLOOKUP(B41,'[2]Cost Assesment'!$B$2:$AB$75,9,FALSE))</f>
        <v>MMPDS Support and Design Values for Emerging Materials</v>
      </c>
      <c r="D41" s="46" t="str">
        <f>IF(ISNA(VLOOKUP(B41,[3]C3ean!$A$1:$O$82,12,FALSE))=TRUE,"update",VLOOKUP(B41,[3]C3ean!$A$1:$O$82,12,FALSE))</f>
        <v>Promote consistent and uniform level of safety throughout the aviation industry through standardization efforts for acceptable design and certification compliance data and tools. Enable the FAA to operate efficiently.</v>
      </c>
      <c r="E41" s="47">
        <f>IF(ISNA(VLOOKUP(B41,'[2]Cost Assesment'!$B$2:$AB$94,25,FALSE))=TRUE,"0",VLOOKUP(B41,'[2]Cost Assesment'!$B$2:$AB$94,25,FALSE))</f>
        <v>130</v>
      </c>
      <c r="F41" s="48" t="str">
        <f>IF(ISNA(VLOOKUP(B41,[3]C3ean!$A$1:$O$82,14,FALSE))=TRUE,"update",VLOOKUP(B41,[3]C3ean!$A$1:$O$82,14,FALSE))</f>
        <v>FY2010</v>
      </c>
      <c r="G41" s="49">
        <f>IF(ISNA(VLOOKUP(B41,[4]Clean!$A$1:$O$87,12,FALSE))=TRUE,"0",VLOOKUP(B41,[4]Clean!$A$1:$O$87,12,FALSE))</f>
        <v>43739</v>
      </c>
      <c r="H41" s="50" t="str">
        <f>IF(ISNA(VLOOKUP(B41,[3]C3ean!$A$1:$O$82,5,FALSE))=TRUE,"update",VLOOKUP(B41,[3]C3ean!$A$1:$O$82,5,FALSE))</f>
        <v>AIR</v>
      </c>
    </row>
    <row r="42" spans="2:8" ht="60" x14ac:dyDescent="0.25">
      <c r="B42" s="44" t="s">
        <v>74</v>
      </c>
      <c r="C42" s="45" t="str">
        <f>IF(ISNA(VLOOKUP(B42,'[2]Cost Assesment'!$B$2:$AB$75,9,FALSE))=TRUE,"0",VLOOKUP(B42,'[2]Cost Assesment'!$B$2:$AB$75,9,FALSE))</f>
        <v>Damage Tolerance and Durability Issues for Emerging Technologies</v>
      </c>
      <c r="D42" s="46" t="str">
        <f>IF(ISNA(VLOOKUP(B42,[3]C3ean!$A$1:$O$82,12,FALSE))=TRUE,"update",VLOOKUP(B42,[3]C3ean!$A$1:$O$82,12,FALSE))</f>
        <v>Provide data to address certification and continued airworthiness issues arising from industry introduction of emerging metallic structures technology including advanced materials and new fabrication and construction methods.</v>
      </c>
      <c r="E42" s="47">
        <f>IF(ISNA(VLOOKUP(B42,'[2]Cost Assesment'!$B$2:$AB$94,25,FALSE))=TRUE,"0",VLOOKUP(B42,'[2]Cost Assesment'!$B$2:$AB$94,25,FALSE))</f>
        <v>1650</v>
      </c>
      <c r="F42" s="48" t="str">
        <f>IF(ISNA(VLOOKUP(B42,[3]C3ean!$A$1:$O$82,14,FALSE))=TRUE,"update",VLOOKUP(B42,[3]C3ean!$A$1:$O$82,14,FALSE))</f>
        <v>FY2012</v>
      </c>
      <c r="G42" s="49">
        <f>IF(ISNA(VLOOKUP(B42,[4]Clean!$A$1:$O$87,12,FALSE))=TRUE,"0",VLOOKUP(B42,[4]Clean!$A$1:$O$87,12,FALSE))</f>
        <v>45200</v>
      </c>
      <c r="H42" s="50" t="str">
        <f>IF(ISNA(VLOOKUP(B42,[3]C3ean!$A$1:$O$82,5,FALSE))=TRUE,"update",VLOOKUP(B42,[3]C3ean!$A$1:$O$82,5,FALSE))</f>
        <v>AIR</v>
      </c>
    </row>
    <row r="43" spans="2:8" ht="45" x14ac:dyDescent="0.25">
      <c r="B43" s="44" t="s">
        <v>75</v>
      </c>
      <c r="C43" s="45" t="str">
        <f>IF(ISNA(VLOOKUP(B43,'[2]Cost Assesment'!$B$2:$AB$75,9,FALSE))=TRUE,"0",VLOOKUP(B43,'[2]Cost Assesment'!$B$2:$AB$75,9,FALSE))</f>
        <v>Thermal Residual Stresses in Metal-Composite Hybrid Structure</v>
      </c>
      <c r="D43" s="46" t="str">
        <f>IF(ISNA(VLOOKUP(B43,[3]C3ean!$A$1:$O$82,12,FALSE))=TRUE,"update",VLOOKUP(B43,[3]C3ean!$A$1:$O$82,12,FALSE))</f>
        <v>The purpose of this requirement is to obtain data to evaluate and account for thermally induced loads at metallic-composite interfaces in hybrid structure needed in full-scale test and analysis.</v>
      </c>
      <c r="E43" s="47">
        <f>IF(ISNA(VLOOKUP(B43,'[2]Cost Assesment'!$B$2:$AB$94,25,FALSE))=TRUE,"0",VLOOKUP(B43,'[2]Cost Assesment'!$B$2:$AB$94,25,FALSE))</f>
        <v>0</v>
      </c>
      <c r="F43" s="48" t="str">
        <f>IF(ISNA(VLOOKUP(B43,[3]C3ean!$A$1:$O$82,14,FALSE))=TRUE,"update",VLOOKUP(B43,[3]C3ean!$A$1:$O$82,14,FALSE))</f>
        <v>FY2019</v>
      </c>
      <c r="G43" s="49">
        <f>IF(ISNA(VLOOKUP(B43,[4]Clean!$A$1:$O$87,12,FALSE))=TRUE,"0",VLOOKUP(B43,[4]Clean!$A$1:$O$87,12,FALSE))</f>
        <v>45200</v>
      </c>
      <c r="H43" s="50" t="str">
        <f>IF(ISNA(VLOOKUP(B43,[3]C3ean!$A$1:$O$82,5,FALSE))=TRUE,"update",VLOOKUP(B43,[3]C3ean!$A$1:$O$82,5,FALSE))</f>
        <v>AIR</v>
      </c>
    </row>
    <row r="44" spans="2:8" ht="45" x14ac:dyDescent="0.25">
      <c r="B44" s="44" t="s">
        <v>76</v>
      </c>
      <c r="C44" s="45" t="str">
        <f>IF(ISNA(VLOOKUP(B44,'[2]Cost Assesment'!$B$2:$AB$75,9,FALSE))=TRUE,"0",VLOOKUP(B44,'[2]Cost Assesment'!$B$2:$AB$75,9,FALSE))</f>
        <v>Metal Additive Manufacturing for Aircraft, Engine, and Propeller Applications</v>
      </c>
      <c r="D44" s="46" t="str">
        <f>IF(ISNA(VLOOKUP(B44,[3]C3ean!$A$1:$O$82,12,FALSE))=TRUE,"update",VLOOKUP(B44,[3]C3ean!$A$1:$O$82,12,FALSE))</f>
        <v xml:space="preserve">Provide data to address certification issues associated with the large variability in metal additive manufacturing (AM).  Industry is aggressively pursuing AM for critical application though no in-service history exists. </v>
      </c>
      <c r="E44" s="47">
        <f>IF(ISNA(VLOOKUP(B44,'[2]Cost Assesment'!$B$2:$AB$94,25,FALSE))=TRUE,"0",VLOOKUP(B44,'[2]Cost Assesment'!$B$2:$AB$94,25,FALSE))</f>
        <v>900</v>
      </c>
      <c r="F44" s="48" t="str">
        <f>IF(ISNA(VLOOKUP(B44,[3]C3ean!$A$1:$O$82,14,FALSE))=TRUE,"update",VLOOKUP(B44,[3]C3ean!$A$1:$O$82,14,FALSE))</f>
        <v>FY 2015</v>
      </c>
      <c r="G44" s="49">
        <f>IF(ISNA(VLOOKUP(B44,[4]Clean!$A$1:$O$87,12,FALSE))=TRUE,"0",VLOOKUP(B44,[4]Clean!$A$1:$O$87,12,FALSE))</f>
        <v>45200</v>
      </c>
      <c r="H44" s="50" t="str">
        <f>IF(ISNA(VLOOKUP(B44,[3]C3ean!$A$1:$O$82,5,FALSE))=TRUE,"update",VLOOKUP(B44,[3]C3ean!$A$1:$O$82,5,FALSE))</f>
        <v>AIR</v>
      </c>
    </row>
    <row r="45" spans="2:8" ht="60" x14ac:dyDescent="0.25">
      <c r="B45" s="44" t="s">
        <v>77</v>
      </c>
      <c r="C45" s="45" t="str">
        <f>IF(ISNA(VLOOKUP(B45,'[2]Cost Assesment'!$B$2:$AB$75,9,FALSE))=TRUE,"0",VLOOKUP(B45,'[2]Cost Assesment'!$B$2:$AB$75,9,FALSE))</f>
        <v>NASGRO Enhancement, Standardization and Material Properties Database Generation for Damage Tolerance Analysis</v>
      </c>
      <c r="D45" s="46" t="str">
        <f>IF(ISNA(VLOOKUP(B45,[3]C3ean!$A$1:$O$82,12,FALSE))=TRUE,"update",VLOOKUP(B45,[3]C3ean!$A$1:$O$82,12,FALSE))</f>
        <v>Promote consistent and uniform level of safety throughout the aviation industry through standardization efforts for validated material fatigue/fracture compliance data and DT tools. Enable the FAA to operate efficiently.</v>
      </c>
      <c r="E45" s="47">
        <f>IF(ISNA(VLOOKUP(B45,'[2]Cost Assesment'!$B$2:$AB$94,25,FALSE))=TRUE,"0",VLOOKUP(B45,'[2]Cost Assesment'!$B$2:$AB$94,25,FALSE))</f>
        <v>0</v>
      </c>
      <c r="F45" s="48" t="str">
        <f>IF(ISNA(VLOOKUP(B45,[3]C3ean!$A$1:$O$82,14,FALSE))=TRUE,"update",VLOOKUP(B45,[3]C3ean!$A$1:$O$82,14,FALSE))</f>
        <v>FY 2019</v>
      </c>
      <c r="G45" s="49">
        <f>IF(ISNA(VLOOKUP(B45,[4]Clean!$A$1:$O$87,12,FALSE))=TRUE,"0",VLOOKUP(B45,[4]Clean!$A$1:$O$87,12,FALSE))</f>
        <v>44104</v>
      </c>
      <c r="H45" s="50" t="str">
        <f>IF(ISNA(VLOOKUP(B45,[3]C3ean!$A$1:$O$82,5,FALSE))=TRUE,"update",VLOOKUP(B45,[3]C3ean!$A$1:$O$82,5,FALSE))</f>
        <v>AIR</v>
      </c>
    </row>
    <row r="46" spans="2:8" ht="60" x14ac:dyDescent="0.25">
      <c r="B46" s="44" t="s">
        <v>78</v>
      </c>
      <c r="C46" s="45" t="str">
        <f>IF(ISNA(VLOOKUP(B46,'[2]Cost Assesment'!$B$2:$AB$75,9,FALSE))=TRUE,"0",VLOOKUP(B46,'[2]Cost Assesment'!$B$2:$AB$75,9,FALSE))</f>
        <v>Ag/SEAT Airframe Usage and Operational Loads Monitoring</v>
      </c>
      <c r="D46" s="46" t="str">
        <f>IF(ISNA(VLOOKUP(B46,[3]C3ean!$A$1:$O$82,12,FALSE))=TRUE,"update",VLOOKUP(B46,[3]C3ean!$A$1:$O$82,12,FALSE))</f>
        <v>Record the operational loads of Agricultural (Ag) and Single-Engine Air Tanker (SEAT) aircraft and process the data to address the risk associated with the fatigue cracks commonly found in primary structures of these airplane</v>
      </c>
      <c r="E46" s="47">
        <f>IF(ISNA(VLOOKUP(B46,'[2]Cost Assesment'!$B$2:$AB$94,25,FALSE))=TRUE,"0",VLOOKUP(B46,'[2]Cost Assesment'!$B$2:$AB$94,25,FALSE))</f>
        <v>240</v>
      </c>
      <c r="F46" s="48" t="str">
        <f>IF(ISNA(VLOOKUP(B46,[3]C3ean!$A$1:$O$82,14,FALSE))=TRUE,"update",VLOOKUP(B46,[3]C3ean!$A$1:$O$82,14,FALSE))</f>
        <v>FY 2019</v>
      </c>
      <c r="G46" s="49">
        <f>IF(ISNA(VLOOKUP(B46,[4]Clean!$A$1:$O$87,12,FALSE))=TRUE,"0",VLOOKUP(B46,[4]Clean!$A$1:$O$87,12,FALSE))</f>
        <v>45565</v>
      </c>
      <c r="H46" s="50" t="str">
        <f>IF(ISNA(VLOOKUP(B46,[3]C3ean!$A$1:$O$82,5,FALSE))=TRUE,"update",VLOOKUP(B46,[3]C3ean!$A$1:$O$82,5,FALSE))</f>
        <v>AIR</v>
      </c>
    </row>
    <row r="47" spans="2:8" ht="45" x14ac:dyDescent="0.25">
      <c r="B47" s="44" t="s">
        <v>79</v>
      </c>
      <c r="C47" s="45" t="str">
        <f>IF(ISNA(VLOOKUP(B47,'[2]Cost Assesment'!$B$2:$AB$75,9,FALSE))=TRUE,"0",VLOOKUP(B47,'[2]Cost Assesment'!$B$2:$AB$75,9,FALSE))</f>
        <v>Effect of Turbulence on Aircraft Structural Loading</v>
      </c>
      <c r="D47" s="46" t="str">
        <f>IF(ISNA(VLOOKUP(B47,[3]C3ean!$A$1:$O$82,12,FALSE))=TRUE,"update",VLOOKUP(B47,[3]C3ean!$A$1:$O$82,12,FALSE))</f>
        <v>To quantify the effect of turbulence on structural integrity, and to provide a method for pilots to understand what specific values of turbulence intensity mean for their particular aircraft.</v>
      </c>
      <c r="E47" s="47">
        <f>IF(ISNA(VLOOKUP(B47,'[2]Cost Assesment'!$B$2:$AB$94,25,FALSE))=TRUE,"0",VLOOKUP(B47,'[2]Cost Assesment'!$B$2:$AB$94,25,FALSE))</f>
        <v>405</v>
      </c>
      <c r="F47" s="48" t="str">
        <f>IF(ISNA(VLOOKUP(B47,[3]C3ean!$A$1:$O$82,14,FALSE))=TRUE,"update",VLOOKUP(B47,[3]C3ean!$A$1:$O$82,14,FALSE))</f>
        <v>FY 2019</v>
      </c>
      <c r="G47" s="49">
        <f>IF(ISNA(VLOOKUP(B47,[4]Clean!$A$1:$O$87,12,FALSE))=TRUE,"0",VLOOKUP(B47,[4]Clean!$A$1:$O$87,12,FALSE))</f>
        <v>45596</v>
      </c>
      <c r="H47" s="50" t="str">
        <f>IF(ISNA(VLOOKUP(B47,[3]C3ean!$A$1:$O$82,5,FALSE))=TRUE,"update",VLOOKUP(B47,[3]C3ean!$A$1:$O$82,5,FALSE))</f>
        <v>AIR</v>
      </c>
    </row>
    <row r="48" spans="2:8" ht="45" x14ac:dyDescent="0.25">
      <c r="B48" s="44" t="s">
        <v>80</v>
      </c>
      <c r="C48" s="45" t="str">
        <f>IF(ISNA(VLOOKUP(B48,'[2]Cost Assesment'!$B$2:$AB$75,9,FALSE))=TRUE,"0",VLOOKUP(B48,'[2]Cost Assesment'!$B$2:$AB$75,9,FALSE))</f>
        <v>Probabilistic Damage Tolerance Based Fleet Risk Management for Small Airplanes</v>
      </c>
      <c r="D48" s="46" t="str">
        <f>IF(ISNA(VLOOKUP(B48,[3]C3ean!$A$1:$O$82,12,FALSE))=TRUE,"update",VLOOKUP(B48,[3]C3ean!$A$1:$O$82,12,FALSE))</f>
        <v>To improve the computer software SMART LD and SMART DT and develop other tools required to successfully implement probabilistic methods for risk assessment and risk management of general aviation.</v>
      </c>
      <c r="E48" s="47">
        <f>IF(ISNA(VLOOKUP(B48,'[2]Cost Assesment'!$B$2:$AB$94,25,FALSE))=TRUE,"0",VLOOKUP(B48,'[2]Cost Assesment'!$B$2:$AB$94,25,FALSE))</f>
        <v>625</v>
      </c>
      <c r="F48" s="48" t="str">
        <f>IF(ISNA(VLOOKUP(B48,[3]C3ean!$A$1:$O$82,14,FALSE))=TRUE,"update",VLOOKUP(B48,[3]C3ean!$A$1:$O$82,14,FALSE))</f>
        <v>FY 2018</v>
      </c>
      <c r="G48" s="49">
        <f>IF(ISNA(VLOOKUP(B48,[4]Clean!$A$1:$O$87,12,FALSE))=TRUE,"0",VLOOKUP(B48,[4]Clean!$A$1:$O$87,12,FALSE))</f>
        <v>44470</v>
      </c>
      <c r="H48" s="50" t="str">
        <f>IF(ISNA(VLOOKUP(B48,[3]C3ean!$A$1:$O$82,5,FALSE))=TRUE,"update",VLOOKUP(B48,[3]C3ean!$A$1:$O$82,5,FALSE))</f>
        <v>AIR</v>
      </c>
    </row>
    <row r="49" spans="2:8" ht="60" x14ac:dyDescent="0.25">
      <c r="B49" s="44" t="s">
        <v>81</v>
      </c>
      <c r="C49" s="45" t="str">
        <f>IF(ISNA(VLOOKUP(B49,'[2]Cost Assesment'!$B$2:$AB$75,9,FALSE))=TRUE,"0",VLOOKUP(B49,'[2]Cost Assesment'!$B$2:$AB$75,9,FALSE))</f>
        <v>Development of Control Surface and Stabilizer Freeplay Limits</v>
      </c>
      <c r="D49" s="46" t="str">
        <f>IF(ISNA(VLOOKUP(B49,[3]C3ean!$A$1:$O$82,12,FALSE))=TRUE,"update",VLOOKUP(B49,[3]C3ean!$A$1:$O$82,12,FALSE))</f>
        <v>To obtain data and develop the methodology and nonlinear models required to establish safe and realistic freeplay limits for transport category aircraft to avoid freeplay-induced vibrations and manage its consequent risks.</v>
      </c>
      <c r="E49" s="47">
        <f>IF(ISNA(VLOOKUP(B49,'[2]Cost Assesment'!$B$2:$AB$94,25,FALSE))=TRUE,"0",VLOOKUP(B49,'[2]Cost Assesment'!$B$2:$AB$94,25,FALSE))</f>
        <v>250</v>
      </c>
      <c r="F49" s="48" t="str">
        <f>IF(ISNA(VLOOKUP(B49,[3]C3ean!$A$1:$O$82,14,FALSE))=TRUE,"update",VLOOKUP(B49,[3]C3ean!$A$1:$O$82,14,FALSE))</f>
        <v>FY 2019</v>
      </c>
      <c r="G49" s="49">
        <f>IF(ISNA(VLOOKUP(B49,[4]Clean!$A$1:$O$87,12,FALSE))=TRUE,"0",VLOOKUP(B49,[4]Clean!$A$1:$O$87,12,FALSE))</f>
        <v>46295</v>
      </c>
      <c r="H49" s="50" t="str">
        <f>IF(ISNA(VLOOKUP(B49,[3]C3ean!$A$1:$O$82,5,FALSE))=TRUE,"update",VLOOKUP(B49,[3]C3ean!$A$1:$O$82,5,FALSE))</f>
        <v>AIR</v>
      </c>
    </row>
    <row r="50" spans="2:8" collapsed="1" x14ac:dyDescent="0.25">
      <c r="B50" s="39"/>
      <c r="C50" s="40"/>
      <c r="D50" s="40" t="s">
        <v>24</v>
      </c>
      <c r="E50" s="41">
        <f>SUM(E51:E51)</f>
        <v>900</v>
      </c>
      <c r="F50" s="41"/>
      <c r="G50" s="42"/>
      <c r="H50" s="43"/>
    </row>
    <row r="51" spans="2:8" ht="60" x14ac:dyDescent="0.25">
      <c r="B51" s="44" t="s">
        <v>82</v>
      </c>
      <c r="C51" s="45" t="str">
        <f>IF(ISNA(VLOOKUP(B51,'[2]Cost Assesment'!$B$2:$AB$75,9,FALSE))=TRUE,"0",VLOOKUP(B51,'[2]Cost Assesment'!$B$2:$AB$75,9,FALSE))</f>
        <v>Advanced Analysis Methods for Impact of Composite Aircraft Materials in Rotor Burst and Blade Release</v>
      </c>
      <c r="D51" s="46" t="str">
        <f>IF(ISNA(VLOOKUP(B51,[3]C3ean!$A$1:$O$82,12,FALSE))=TRUE,"update",VLOOKUP(B51,[3]C3ean!$A$1:$O$82,12,FALSE))</f>
        <v>Research is needed to develop predictive analysis methods for assessing engine fragment impact into engine and fuselage materials to determine the containment and shielding capabilities of each for safety assessments and cert</v>
      </c>
      <c r="E51" s="47">
        <f>IF(ISNA(VLOOKUP(B51,'[2]Cost Assesment'!$B$2:$AB$94,25,FALSE))=TRUE,"0",VLOOKUP(B51,'[2]Cost Assesment'!$B$2:$AB$94,25,FALSE))</f>
        <v>900</v>
      </c>
      <c r="F51" s="48" t="str">
        <f>IF(ISNA(VLOOKUP(B51,[3]C3ean!$A$1:$O$82,14,FALSE))=TRUE,"update",VLOOKUP(B51,[3]C3ean!$A$1:$O$82,14,FALSE))</f>
        <v>FY2013</v>
      </c>
      <c r="G51" s="49">
        <f>IF(ISNA(VLOOKUP(B51,[4]Clean!$A$1:$O$87,12,FALSE))=TRUE,"0",VLOOKUP(B51,[4]Clean!$A$1:$O$87,12,FALSE))</f>
        <v>44196</v>
      </c>
      <c r="H51" s="50" t="str">
        <f>IF(ISNA(VLOOKUP(B51,[3]C3ean!$A$1:$O$82,5,FALSE))=TRUE,"update",VLOOKUP(B51,[3]C3ean!$A$1:$O$82,5,FALSE))</f>
        <v>AIR</v>
      </c>
    </row>
    <row r="52" spans="2:8" collapsed="1" x14ac:dyDescent="0.25">
      <c r="B52" s="39"/>
      <c r="C52" s="40"/>
      <c r="D52" s="40" t="s">
        <v>25</v>
      </c>
      <c r="E52" s="41">
        <f>SUM(E53:E58)</f>
        <v>3706.25</v>
      </c>
      <c r="F52" s="41"/>
      <c r="G52" s="42"/>
      <c r="H52" s="43"/>
    </row>
    <row r="53" spans="2:8" ht="60" x14ac:dyDescent="0.25">
      <c r="B53" s="44" t="s">
        <v>83</v>
      </c>
      <c r="C53" s="45" t="str">
        <f>IF(ISNA(VLOOKUP(B53,'[2]Cost Assesment'!$B$2:$AB$75,9,FALSE))=TRUE,"0",VLOOKUP(B53,'[2]Cost Assesment'!$B$2:$AB$75,9,FALSE))</f>
        <v>Enhancing Aviation Safety through Advanced Procedures, Training &amp; Checking Methods, to include Jet Upset</v>
      </c>
      <c r="D53" s="46" t="str">
        <f>IF(ISNA(VLOOKUP(B53,[3]C3ean!$A$1:$O$82,12,FALSE))=TRUE,"update",VLOOKUP(B53,[3]C3ean!$A$1:$O$82,12,FALSE))</f>
        <v>Research is needed to characterize human factors/pilot performance considerations for air carrier pilot training and operational procedures.  This research will inform development of guidance for training progams and flightcrew procedure development.</v>
      </c>
      <c r="E53" s="47">
        <f>IF(ISNA(VLOOKUP(B53,'[2]Cost Assesment'!$B$2:$AB$94,25,FALSE))=TRUE,"0",VLOOKUP(B53,'[2]Cost Assesment'!$B$2:$AB$94,25,FALSE))</f>
        <v>0</v>
      </c>
      <c r="F53" s="48" t="str">
        <f>IF(ISNA(VLOOKUP(B53,[3]C3ean!$A$1:$O$82,14,FALSE))=TRUE,"update",VLOOKUP(B53,[3]C3ean!$A$1:$O$82,14,FALSE))</f>
        <v>FY14</v>
      </c>
      <c r="G53" s="49">
        <f>IF(ISNA(VLOOKUP(B53,[4]Clean!$A$1:$O$87,12,FALSE))=TRUE,"0",VLOOKUP(B53,[4]Clean!$A$1:$O$87,12,FALSE))</f>
        <v>44469</v>
      </c>
      <c r="H53" s="50" t="str">
        <f>IF(ISNA(VLOOKUP(B53,[3]C3ean!$A$1:$O$82,5,FALSE))=TRUE,"update",VLOOKUP(B53,[3]C3ean!$A$1:$O$82,5,FALSE))</f>
        <v>AFS</v>
      </c>
    </row>
    <row r="54" spans="2:8" ht="60" x14ac:dyDescent="0.25">
      <c r="B54" s="44" t="s">
        <v>84</v>
      </c>
      <c r="C54" s="45" t="str">
        <f>IF(ISNA(VLOOKUP(B54,'[2]Cost Assesment'!$B$2:$AB$75,9,FALSE))=TRUE,"0",VLOOKUP(B54,'[2]Cost Assesment'!$B$2:$AB$75,9,FALSE))</f>
        <v>Avionics and New Technologies</v>
      </c>
      <c r="D54" s="52" t="str">
        <f>IF(ISNA(VLOOKUP(B54,[3]C3ean!$A$1:$O$82,12,FALSE))=TRUE,"update",VLOOKUP(B54,[3]C3ean!$A$1:$O$82,12,FALSE))</f>
        <v>This research supports the development and update of human factors regulatory and guidance material on evolving flight deck technologies including ADS-B, Cockpit Display of Traffic Information (CDTI), Airport Moving Map, and Electronic Flight Bags (EFB).</v>
      </c>
      <c r="E54" s="47">
        <f>IF(ISNA(VLOOKUP(B54,'[2]Cost Assesment'!$B$2:$AB$94,25,FALSE))=TRUE,"0",VLOOKUP(B54,'[2]Cost Assesment'!$B$2:$AB$94,25,FALSE))</f>
        <v>1000</v>
      </c>
      <c r="F54" s="48" t="str">
        <f>IF(ISNA(VLOOKUP(B54,[3]C3ean!$A$1:$O$82,14,FALSE))=TRUE,"update",VLOOKUP(B54,[3]C3ean!$A$1:$O$82,14,FALSE))</f>
        <v>FY various</v>
      </c>
      <c r="G54" s="49">
        <f>IF(ISNA(VLOOKUP(B54,[4]Clean!$A$1:$O$87,12,FALSE))=TRUE,"0",VLOOKUP(B54,[4]Clean!$A$1:$O$87,12,FALSE))</f>
        <v>45838</v>
      </c>
      <c r="H54" s="50" t="str">
        <f>IF(ISNA(VLOOKUP(B54,[3]C3ean!$A$1:$O$82,5,FALSE))=TRUE,"update",VLOOKUP(B54,[3]C3ean!$A$1:$O$82,5,FALSE))</f>
        <v>AIR</v>
      </c>
    </row>
    <row r="55" spans="2:8" ht="75" x14ac:dyDescent="0.25">
      <c r="B55" s="44" t="s">
        <v>85</v>
      </c>
      <c r="C55" s="45" t="str">
        <f>IF(ISNA(VLOOKUP(B55,'[2]Cost Assesment'!$B$2:$AB$75,9,FALSE))=TRUE,"0",VLOOKUP(B55,'[2]Cost Assesment'!$B$2:$AB$75,9,FALSE))</f>
        <v>Advanced Vision Systems (EFVS, EVS, SVS, CVS), Head-Up Displays (HUD), and Head Mounted Displays (HMD): Operational Standards &amp; Approval Criteria</v>
      </c>
      <c r="D55" s="46" t="str">
        <f>IF(ISNA(VLOOKUP(B55,[3]C3ean!$A$1:$O$82,12,FALSE))=TRUE,"update",VLOOKUP(B55,[3]C3ean!$A$1:$O$82,12,FALSE))</f>
        <v>Research is needed to characterize human factors/pilot performance considerations using Advanced Vision Systems, HUD, and HMD for new low visibility concepts of operation. Research will inform operational requirements, standards, conditions &amp; limitations.</v>
      </c>
      <c r="E55" s="47">
        <f>IF(ISNA(VLOOKUP(B55,'[2]Cost Assesment'!$B$2:$AB$94,25,FALSE))=TRUE,"0",VLOOKUP(B55,'[2]Cost Assesment'!$B$2:$AB$94,25,FALSE))</f>
        <v>1556.25</v>
      </c>
      <c r="F55" s="48" t="str">
        <f>IF(ISNA(VLOOKUP(B55,[3]C3ean!$A$1:$O$82,14,FALSE))=TRUE,"update",VLOOKUP(B55,[3]C3ean!$A$1:$O$82,14,FALSE))</f>
        <v>FY Various</v>
      </c>
      <c r="G55" s="49">
        <f>IF(ISNA(VLOOKUP(B55,[4]Clean!$A$1:$O$87,12,FALSE))=TRUE,"0",VLOOKUP(B55,[4]Clean!$A$1:$O$87,12,FALSE))</f>
        <v>46387</v>
      </c>
      <c r="H55" s="50" t="str">
        <f>IF(ISNA(VLOOKUP(B55,[3]C3ean!$A$1:$O$82,5,FALSE))=TRUE,"update",VLOOKUP(B55,[3]C3ean!$A$1:$O$82,5,FALSE))</f>
        <v>AFS</v>
      </c>
    </row>
    <row r="56" spans="2:8" ht="75" x14ac:dyDescent="0.25">
      <c r="B56" s="44" t="s">
        <v>86</v>
      </c>
      <c r="C56" s="45" t="str">
        <f>IF(ISNA(VLOOKUP(B56,'[2]Cost Assesment'!$B$2:$AB$75,9,FALSE))=TRUE,"0",VLOOKUP(B56,'[2]Cost Assesment'!$B$2:$AB$75,9,FALSE))</f>
        <v>Human Factors Research and Development for Improved Rotorcraft Operational Safety and Reducing Fatal Helicopter Accidents</v>
      </c>
      <c r="D56" s="52" t="str">
        <f>IF(ISNA(VLOOKUP(B56,[3]C3ean!$A$1:$O$82,12,FALSE))=TRUE,"update",VLOOKUP(B56,[3]C3ean!$A$1:$O$82,12,FALSE))</f>
        <v xml:space="preserve">Reduce fatal helicopter accidents associated with Human Factors pertaining to pilot training, technology, aeronautical decision making, CRM, scenaro based training and weather related factors. </v>
      </c>
      <c r="E56" s="47">
        <f>IF(ISNA(VLOOKUP(B56,'[2]Cost Assesment'!$B$2:$AB$94,25,FALSE))=TRUE,"0",VLOOKUP(B56,'[2]Cost Assesment'!$B$2:$AB$94,25,FALSE))</f>
        <v>0</v>
      </c>
      <c r="F56" s="48" t="str">
        <f>IF(ISNA(VLOOKUP(B56,[3]C3ean!$A$1:$O$82,14,FALSE))=TRUE,"update",VLOOKUP(B56,[3]C3ean!$A$1:$O$82,14,FALSE))</f>
        <v>FY 2016</v>
      </c>
      <c r="G56" s="49">
        <f>IF(ISNA(VLOOKUP(B56,[4]Clean!$A$1:$O$87,12,FALSE))=TRUE,"0",VLOOKUP(B56,[4]Clean!$A$1:$O$87,12,FALSE))</f>
        <v>44834</v>
      </c>
      <c r="H56" s="50" t="str">
        <f>IF(ISNA(VLOOKUP(B56,[3]C3ean!$A$1:$O$82,5,FALSE))=TRUE,"update",VLOOKUP(B56,[3]C3ean!$A$1:$O$82,5,FALSE))</f>
        <v>AFS</v>
      </c>
    </row>
    <row r="57" spans="2:8" ht="60" x14ac:dyDescent="0.25">
      <c r="B57" s="44" t="s">
        <v>87</v>
      </c>
      <c r="C57" s="45" t="str">
        <f>IF(ISNA(VLOOKUP(B57,'[2]Cost Assesment'!$B$2:$AB$75,9,FALSE))=TRUE,"0",VLOOKUP(B57,'[2]Cost Assesment'!$B$2:$AB$75,9,FALSE))</f>
        <v>Fatigue Mitigation in Flight Operations</v>
      </c>
      <c r="D57" s="46" t="str">
        <f>IF(ISNA(VLOOKUP(B57,[3]C3ean!$A$1:$O$82,12,FALSE))=TRUE,"update",VLOOKUP(B57,[3]C3ean!$A$1:$O$82,12,FALSE))</f>
        <v>Evaluate pilot fatigue data and the effectiveness of fatigue risk management approaches utilized by 121 and 117 certificate holders. Improve flightcrew member alertness through regulatory updates and educational materials associated with FRMP and FRMS.</v>
      </c>
      <c r="E57" s="47">
        <f>IF(ISNA(VLOOKUP(B57,'[2]Cost Assesment'!$B$2:$AB$94,25,FALSE))=TRUE,"0",VLOOKUP(B57,'[2]Cost Assesment'!$B$2:$AB$94,25,FALSE))</f>
        <v>250</v>
      </c>
      <c r="F57" s="48" t="str">
        <f>IF(ISNA(VLOOKUP(B57,[3]C3ean!$A$1:$O$82,14,FALSE))=TRUE,"update",VLOOKUP(B57,[3]C3ean!$A$1:$O$82,14,FALSE))</f>
        <v>FY 2015</v>
      </c>
      <c r="G57" s="49">
        <f>IF(ISNA(VLOOKUP(B57,[4]Clean!$A$1:$O$87,12,FALSE))=TRUE,"0",VLOOKUP(B57,[4]Clean!$A$1:$O$87,12,FALSE))</f>
        <v>44104</v>
      </c>
      <c r="H57" s="50" t="str">
        <f>IF(ISNA(VLOOKUP(B57,[3]C3ean!$A$1:$O$82,5,FALSE))=TRUE,"update",VLOOKUP(B57,[3]C3ean!$A$1:$O$82,5,FALSE))</f>
        <v>AFS</v>
      </c>
    </row>
    <row r="58" spans="2:8" ht="60" x14ac:dyDescent="0.25">
      <c r="B58" s="44" t="s">
        <v>88</v>
      </c>
      <c r="C58" s="45" t="str">
        <f>IF(ISNA(VLOOKUP(B58,'[2]Cost Assesment'!$B$2:$AB$75,9,FALSE))=TRUE,"0",VLOOKUP(B58,'[2]Cost Assesment'!$B$2:$AB$75,9,FALSE))</f>
        <v>Maintenance Human Factors to Support Risk-Based Decision Making (RBDM) and Maintenance Safety Culture</v>
      </c>
      <c r="D58" s="46" t="str">
        <f>IF(ISNA(VLOOKUP(B58,[3]C3ean!$A$1:$O$82,12,FALSE))=TRUE,"update",VLOOKUP(B58,[3]C3ean!$A$1:$O$82,12,FALSE))</f>
        <v>Maintenance human factors issues have been prioritized by multiple NTSB recommendations and highlighted in the AVS infoshare. This research program is designed to provide AFS-300 and the administrator the information needed for appropriate action.</v>
      </c>
      <c r="E58" s="47">
        <f>IF(ISNA(VLOOKUP(B58,'[2]Cost Assesment'!$B$2:$AB$94,25,FALSE))=TRUE,"0",VLOOKUP(B58,'[2]Cost Assesment'!$B$2:$AB$94,25,FALSE))</f>
        <v>900</v>
      </c>
      <c r="F58" s="48" t="str">
        <f>IF(ISNA(VLOOKUP(B58,[3]C3ean!$A$1:$O$82,14,FALSE))=TRUE,"update",VLOOKUP(B58,[3]C3ean!$A$1:$O$82,14,FALSE))</f>
        <v>FY 2017</v>
      </c>
      <c r="G58" s="49">
        <f>IF(ISNA(VLOOKUP(B58,[4]Clean!$A$1:$O$87,12,FALSE))=TRUE,"0",VLOOKUP(B58,[4]Clean!$A$1:$O$87,12,FALSE))</f>
        <v>43738</v>
      </c>
      <c r="H58" s="50" t="str">
        <f>IF(ISNA(VLOOKUP(B58,[3]C3ean!$A$1:$O$82,5,FALSE))=TRUE,"update",VLOOKUP(B58,[3]C3ean!$A$1:$O$82,5,FALSE))</f>
        <v>AFS</v>
      </c>
    </row>
    <row r="59" spans="2:8" collapsed="1" x14ac:dyDescent="0.25">
      <c r="B59" s="39"/>
      <c r="C59" s="40"/>
      <c r="D59" s="40" t="s">
        <v>27</v>
      </c>
      <c r="E59" s="41">
        <f>SUM(E60:E63)</f>
        <v>2233</v>
      </c>
      <c r="F59" s="41"/>
      <c r="G59" s="42"/>
      <c r="H59" s="43"/>
    </row>
    <row r="60" spans="2:8" ht="60" x14ac:dyDescent="0.25">
      <c r="B60" s="44" t="s">
        <v>89</v>
      </c>
      <c r="C60" s="45" t="str">
        <f>IF(ISNA(VLOOKUP(B60,'[2]Cost Assesment'!$B$2:$AB$75,9,FALSE))=TRUE,"0",VLOOKUP(B60,'[2]Cost Assesment'!$B$2:$AB$75,9,FALSE))</f>
        <v>Safety Oversight Management System (SOMS)</v>
      </c>
      <c r="D60" s="46" t="str">
        <f>IF(ISNA(VLOOKUP(B60,[3]C3ean!$A$1:$O$82,12,FALSE))=TRUE,"update",VLOOKUP(B60,[3]C3ean!$A$1:$O$82,12,FALSE))</f>
        <v>SOMS is a tool to integrate and analyze information from AOV oversight activities of the ATO. AOV will use the analytical capability for early identification of emerging safety trends in the NAS and for timely and effective safety oversight of the ATO.</v>
      </c>
      <c r="E60" s="47">
        <f>IF(ISNA(VLOOKUP(B60,'[2]Cost Assesment'!$B$2:$AB$94,25,FALSE))=TRUE,"0",VLOOKUP(B60,'[2]Cost Assesment'!$B$2:$AB$94,25,FALSE))</f>
        <v>823</v>
      </c>
      <c r="F60" s="48" t="str">
        <f>IF(ISNA(VLOOKUP(B60,[3]C3ean!$A$1:$O$82,14,FALSE))=TRUE,"update",VLOOKUP(B60,[3]C3ean!$A$1:$O$82,14,FALSE))</f>
        <v>FY 2017</v>
      </c>
      <c r="G60" s="49">
        <f>IF(ISNA(VLOOKUP(B60,[4]Clean!$A$1:$O$87,12,FALSE))=TRUE,"0",VLOOKUP(B60,[4]Clean!$A$1:$O$87,12,FALSE))</f>
        <v>44592</v>
      </c>
      <c r="H60" s="50" t="str">
        <f>IF(ISNA(VLOOKUP(B60,[3]C3ean!$A$1:$O$82,5,FALSE))=TRUE,"update",VLOOKUP(B60,[3]C3ean!$A$1:$O$82,5,FALSE))</f>
        <v>AOV</v>
      </c>
    </row>
    <row r="61" spans="2:8" ht="45" x14ac:dyDescent="0.25">
      <c r="B61" s="44" t="s">
        <v>90</v>
      </c>
      <c r="C61" s="45" t="str">
        <f>IF(ISNA(VLOOKUP(B61,'[2]Cost Assesment'!$B$2:$AB$75,9,FALSE))=TRUE,"0",VLOOKUP(B61,'[2]Cost Assesment'!$B$2:$AB$75,9,FALSE))</f>
        <v>Integrated Domain Safety Risk Evaluation Tool (ID-SRET)</v>
      </c>
      <c r="D61" s="46" t="str">
        <f>IF(ISNA(VLOOKUP(B61,[3]C3ean!$A$1:$O$82,12,FALSE))=TRUE,"update",VLOOKUP(B61,[3]C3ean!$A$1:$O$82,12,FALSE))</f>
        <v xml:space="preserve">Focusing only on individual changes increases the possibility that hazards due to unanticipated consequences of multiple system and NAS change interactions may not be identified before deployment. </v>
      </c>
      <c r="E61" s="47">
        <f>IF(ISNA(VLOOKUP(B61,'[2]Cost Assesment'!$B$2:$AB$94,25,FALSE))=TRUE,"0",VLOOKUP(B61,'[2]Cost Assesment'!$B$2:$AB$94,25,FALSE))</f>
        <v>940</v>
      </c>
      <c r="F61" s="48" t="str">
        <f>IF(ISNA(VLOOKUP(B61,[3]C3ean!$A$1:$O$82,14,FALSE))=TRUE,"update",VLOOKUP(B61,[3]C3ean!$A$1:$O$82,14,FALSE))</f>
        <v>FY17</v>
      </c>
      <c r="G61" s="49">
        <f>IF(ISNA(VLOOKUP(B61,[4]Clean!$A$1:$O$87,12,FALSE))=TRUE,"0",VLOOKUP(B61,[4]Clean!$A$1:$O$87,12,FALSE))</f>
        <v>44227</v>
      </c>
      <c r="H61" s="50" t="str">
        <f>IF(ISNA(VLOOKUP(B61,[3]C3ean!$A$1:$O$82,5,FALSE))=TRUE,"update",VLOOKUP(B61,[3]C3ean!$A$1:$O$82,5,FALSE))</f>
        <v>AOV</v>
      </c>
    </row>
    <row r="62" spans="2:8" ht="60" x14ac:dyDescent="0.25">
      <c r="B62" s="44" t="s">
        <v>91</v>
      </c>
      <c r="C62" s="45" t="str">
        <f>IF(ISNA(VLOOKUP(B62,'[2]Cost Assesment'!$B$2:$AB$75,9,FALSE))=TRUE,"0",VLOOKUP(B62,'[2]Cost Assesment'!$B$2:$AB$75,9,FALSE))</f>
        <v>NAS Asset Metadata System (NAMS)</v>
      </c>
      <c r="D62" s="46" t="str">
        <f>IF(ISNA(VLOOKUP(B62,[3]C3ean!$A$1:$O$82,12,FALSE))=TRUE,"update",VLOOKUP(B62,[3]C3ean!$A$1:$O$82,12,FALSE))</f>
        <v>This research will: 1. Analyze flight radar track data to match physical locations with times; 2. Analyze recordings of radio communications to identify, phase of flight, purpose of communication, and specific involved NAS assets.</v>
      </c>
      <c r="E62" s="47">
        <f>IF(ISNA(VLOOKUP(B62,'[2]Cost Assesment'!$B$2:$AB$94,25,FALSE))=TRUE,"0",VLOOKUP(B62,'[2]Cost Assesment'!$B$2:$AB$94,25,FALSE))</f>
        <v>470</v>
      </c>
      <c r="F62" s="48" t="str">
        <f>IF(ISNA(VLOOKUP(B62,[3]C3ean!$A$1:$O$82,14,FALSE))=TRUE,"update",VLOOKUP(B62,[3]C3ean!$A$1:$O$82,14,FALSE))</f>
        <v>FY2019</v>
      </c>
      <c r="G62" s="49">
        <f>IF(ISNA(VLOOKUP(B62,[4]Clean!$A$1:$O$87,12,FALSE))=TRUE,"0",VLOOKUP(B62,[4]Clean!$A$1:$O$87,12,FALSE))</f>
        <v>45688</v>
      </c>
      <c r="H62" s="50" t="str">
        <f>IF(ISNA(VLOOKUP(B62,[3]C3ean!$A$1:$O$82,5,FALSE))=TRUE,"update",VLOOKUP(B62,[3]C3ean!$A$1:$O$82,5,FALSE))</f>
        <v>AOV</v>
      </c>
    </row>
    <row r="63" spans="2:8" ht="45" x14ac:dyDescent="0.25">
      <c r="B63" s="44" t="s">
        <v>92</v>
      </c>
      <c r="C63" s="45" t="str">
        <f>IF(ISNA(VLOOKUP(B63,'[2]Cost Assesment'!$B$2:$AB$75,9,FALSE))=TRUE,"0",VLOOKUP(B63,'[2]Cost Assesment'!$B$2:$AB$75,9,FALSE))</f>
        <v>General Aviation &amp; Rotorcraft Airman Certification Standards for Maneuvers Training Research</v>
      </c>
      <c r="D63" s="46" t="str">
        <f>IF(ISNA(VLOOKUP(B63,[3]C3ean!$A$1:$O$82,12,FALSE))=TRUE,"update",VLOOKUP(B63,[3]C3ean!$A$1:$O$82,12,FALSE))</f>
        <v xml:space="preserve">This research would be to examine the maneuvers taught to pilots today as well as others that are not taught to gauge their applicability and usefulness to prevent LOC-I accidents/incidents. </v>
      </c>
      <c r="E63" s="47">
        <f>IF(ISNA(VLOOKUP(B63,'[2]Cost Assesment'!$B$2:$AB$94,25,FALSE))=TRUE,"0",VLOOKUP(B63,'[2]Cost Assesment'!$B$2:$AB$94,25,FALSE))</f>
        <v>0</v>
      </c>
      <c r="F63" s="48" t="str">
        <f>IF(ISNA(VLOOKUP(B63,[3]C3ean!$A$1:$O$82,14,FALSE))=TRUE,"update",VLOOKUP(B63,[3]C3ean!$A$1:$O$82,14,FALSE))</f>
        <v>FY2018</v>
      </c>
      <c r="G63" s="49">
        <f>IF(ISNA(VLOOKUP(B63,[4]Clean!$A$1:$O$87,12,FALSE))=TRUE,"0",VLOOKUP(B63,[4]Clean!$A$1:$O$87,12,FALSE))</f>
        <v>44469</v>
      </c>
      <c r="H63" s="50" t="str">
        <f>IF(ISNA(VLOOKUP(B63,[3]C3ean!$A$1:$O$82,5,FALSE))=TRUE,"update",VLOOKUP(B63,[3]C3ean!$A$1:$O$82,5,FALSE))</f>
        <v>AFS</v>
      </c>
    </row>
    <row r="64" spans="2:8" collapsed="1" x14ac:dyDescent="0.25">
      <c r="B64" s="39"/>
      <c r="C64" s="40"/>
      <c r="D64" s="40" t="s">
        <v>29</v>
      </c>
      <c r="E64" s="41">
        <f>SUM(E65:E68)</f>
        <v>1400</v>
      </c>
      <c r="F64" s="41"/>
      <c r="G64" s="42"/>
      <c r="H64" s="43"/>
    </row>
    <row r="65" spans="2:8" ht="60" x14ac:dyDescent="0.25">
      <c r="B65" s="44" t="s">
        <v>93</v>
      </c>
      <c r="C65" s="45" t="str">
        <f>IF(ISNA(VLOOKUP(B65,'[2]Cost Assesment'!$B$2:$AB$75,9,FALSE))=TRUE,"0",VLOOKUP(B65,'[2]Cost Assesment'!$B$2:$AB$75,9,FALSE))</f>
        <v>Helicopter Safety Improvements Using Advanced Vision Systems</v>
      </c>
      <c r="D65" s="46" t="str">
        <f>IF(ISNA(VLOOKUP(B65,[3]C3ean!$A$1:$O$82,12,FALSE))=TRUE,"update",VLOOKUP(B65,[3]C3ean!$A$1:$O$82,12,FALSE))</f>
        <v>Helicopter Advanced Vision Systems research seeks to examine sensor/display technologies in order to establish rule changes that allow helicopter operators to utilize these systems operationally in low visibility conditions.</v>
      </c>
      <c r="E65" s="47">
        <f>IF(ISNA(VLOOKUP(B65,'[2]Cost Assesment'!$B$2:$AB$94,25,FALSE))=TRUE,"0",VLOOKUP(B65,'[2]Cost Assesment'!$B$2:$AB$94,25,FALSE))</f>
        <v>0</v>
      </c>
      <c r="F65" s="48" t="str">
        <f>IF(ISNA(VLOOKUP(B65,[3]C3ean!$A$1:$O$82,14,FALSE))=TRUE,"update",VLOOKUP(B65,[3]C3ean!$A$1:$O$82,14,FALSE))</f>
        <v>FY2015</v>
      </c>
      <c r="G65" s="49">
        <f>IF(ISNA(VLOOKUP(B65,[4]Clean!$A$1:$O$87,12,FALSE))=TRUE,"0",VLOOKUP(B65,[4]Clean!$A$1:$O$87,12,FALSE))</f>
        <v>43373</v>
      </c>
      <c r="H65" s="50" t="str">
        <f>IF(ISNA(VLOOKUP(B65,[3]C3ean!$A$1:$O$82,5,FALSE))=TRUE,"update",VLOOKUP(B65,[3]C3ean!$A$1:$O$82,5,FALSE))</f>
        <v>AFS</v>
      </c>
    </row>
    <row r="66" spans="2:8" ht="30" x14ac:dyDescent="0.25">
      <c r="B66" s="44" t="s">
        <v>94</v>
      </c>
      <c r="C66" s="45" t="str">
        <f>IF(ISNA(VLOOKUP(B66,'[2]Cost Assesment'!$B$2:$AB$75,9,FALSE))=TRUE,"0",VLOOKUP(B66,'[2]Cost Assesment'!$B$2:$AB$75,9,FALSE))</f>
        <v>Improving Go Around Safety</v>
      </c>
      <c r="D66" s="46" t="str">
        <f>IF(ISNA(VLOOKUP(B66,[3]C3ean!$A$1:$O$82,12,FALSE))=TRUE,"update",VLOOKUP(B66,[3]C3ean!$A$1:$O$82,12,FALSE))</f>
        <v>The purpose is to structure a logical go-around training curriculum that mitigates the operational go-around problems that have arisen. ​</v>
      </c>
      <c r="E66" s="47">
        <f>IF(ISNA(VLOOKUP(B66,'[2]Cost Assesment'!$B$2:$AB$94,25,FALSE))=TRUE,"0",VLOOKUP(B66,'[2]Cost Assesment'!$B$2:$AB$94,25,FALSE))</f>
        <v>900</v>
      </c>
      <c r="F66" s="48" t="str">
        <f>IF(ISNA(VLOOKUP(B66,[3]C3ean!$A$1:$O$82,14,FALSE))=TRUE,"update",VLOOKUP(B66,[3]C3ean!$A$1:$O$82,14,FALSE))</f>
        <v>FY18</v>
      </c>
      <c r="G66" s="49">
        <f>IF(ISNA(VLOOKUP(B66,[4]Clean!$A$1:$O$87,12,FALSE))=TRUE,"0",VLOOKUP(B66,[4]Clean!$A$1:$O$87,12,FALSE))</f>
        <v>45199</v>
      </c>
      <c r="H66" s="50" t="str">
        <f>IF(ISNA(VLOOKUP(B66,[3]C3ean!$A$1:$O$82,5,FALSE))=TRUE,"update",VLOOKUP(B66,[3]C3ean!$A$1:$O$82,5,FALSE))</f>
        <v>AFS</v>
      </c>
    </row>
    <row r="67" spans="2:8" ht="45" x14ac:dyDescent="0.25">
      <c r="B67" s="44" t="s">
        <v>95</v>
      </c>
      <c r="C67" s="45" t="str">
        <f>IF(ISNA(VLOOKUP(B67,'[2]Cost Assesment'!$B$2:$AB$75,9,FALSE))=TRUE,"0",VLOOKUP(B67,'[2]Cost Assesment'!$B$2:$AB$75,9,FALSE))</f>
        <v>Keeping Yesterday's Incident From Becoming Tomorrow's Accident</v>
      </c>
      <c r="D67" s="46" t="str">
        <f>IF(ISNA(VLOOKUP(B67,[3]C3ean!$A$1:$O$82,12,FALSE))=TRUE,"update",VLOOKUP(B67,[3]C3ean!$A$1:$O$82,12,FALSE))</f>
        <v>The sponsor's need is to rapidly (within 24 hrs) be able to create a flight simulator training scenario based on an incident that happened in order to prevent a reoccurrence of it from becoming an accident.</v>
      </c>
      <c r="E67" s="47">
        <f>IF(ISNA(VLOOKUP(B67,'[2]Cost Assesment'!$B$2:$AB$94,25,FALSE))=TRUE,"0",VLOOKUP(B67,'[2]Cost Assesment'!$B$2:$AB$94,25,FALSE))</f>
        <v>0</v>
      </c>
      <c r="F67" s="48" t="str">
        <f>IF(ISNA(VLOOKUP(B67,[3]C3ean!$A$1:$O$82,14,FALSE))=TRUE,"update",VLOOKUP(B67,[3]C3ean!$A$1:$O$82,14,FALSE))</f>
        <v>FY19</v>
      </c>
      <c r="G67" s="49">
        <f>IF(ISNA(VLOOKUP(B67,[4]Clean!$A$1:$O$87,12,FALSE))=TRUE,"0",VLOOKUP(B67,[4]Clean!$A$1:$O$87,12,FALSE))</f>
        <v>44651</v>
      </c>
      <c r="H67" s="50" t="str">
        <f>IF(ISNA(VLOOKUP(B67,[3]C3ean!$A$1:$O$82,5,FALSE))=TRUE,"update",VLOOKUP(B67,[3]C3ean!$A$1:$O$82,5,FALSE))</f>
        <v>AFS</v>
      </c>
    </row>
    <row r="68" spans="2:8" ht="60" x14ac:dyDescent="0.25">
      <c r="B68" s="44" t="s">
        <v>96</v>
      </c>
      <c r="C68" s="45" t="str">
        <f>IF(ISNA(VLOOKUP(B68,'[2]Cost Assesment'!$B$2:$AB$75,9,FALSE))=TRUE,"0",VLOOKUP(B68,'[2]Cost Assesment'!$B$2:$AB$75,9,FALSE))</f>
        <v>Wet Runway Wheel Braking Testing</v>
      </c>
      <c r="D68" s="46" t="str">
        <f>IF(ISNA(VLOOKUP(B68,[3]C3ean!$A$1:$O$82,12,FALSE))=TRUE,"update",VLOOKUP(B68,[3]C3ean!$A$1:$O$82,12,FALSE))</f>
        <v>Conduct testing to determine the reasons for significant reduced wet runway wheel braking in incidents and accidents as compared to definition of wet runway wheel braking in FAR 25.109/AC-25-7C, both grooved and non-grooved.</v>
      </c>
      <c r="E68" s="47">
        <f>IF(ISNA(VLOOKUP(B68,'[2]Cost Assesment'!$B$2:$AB$94,25,FALSE))=TRUE,"0",VLOOKUP(B68,'[2]Cost Assesment'!$B$2:$AB$94,25,FALSE))</f>
        <v>500</v>
      </c>
      <c r="F68" s="48" t="str">
        <f>IF(ISNA(VLOOKUP(B68,[3]C3ean!$A$1:$O$82,14,FALSE))=TRUE,"update",VLOOKUP(B68,[3]C3ean!$A$1:$O$82,14,FALSE))</f>
        <v>FY19</v>
      </c>
      <c r="G68" s="49">
        <f>IF(ISNA(VLOOKUP(B68,[4]Clean!$A$1:$O$87,12,FALSE))=TRUE,"0",VLOOKUP(B68,[4]Clean!$A$1:$O$87,12,FALSE))</f>
        <v>45291</v>
      </c>
      <c r="H68" s="50" t="str">
        <f>IF(ISNA(VLOOKUP(B68,[3]C3ean!$A$1:$O$82,5,FALSE))=TRUE,"update",VLOOKUP(B68,[3]C3ean!$A$1:$O$82,5,FALSE))</f>
        <v>AFS</v>
      </c>
    </row>
    <row r="69" spans="2:8" collapsed="1" x14ac:dyDescent="0.25">
      <c r="B69" s="39"/>
      <c r="C69" s="40"/>
      <c r="D69" s="40" t="s">
        <v>30</v>
      </c>
      <c r="E69" s="41">
        <f>SUM(E70:E77)</f>
        <v>4281.9974999999995</v>
      </c>
      <c r="F69" s="41"/>
      <c r="G69" s="42"/>
      <c r="H69" s="43"/>
    </row>
    <row r="70" spans="2:8" ht="60" x14ac:dyDescent="0.25">
      <c r="B70" s="44" t="s">
        <v>97</v>
      </c>
      <c r="C70" s="45" t="str">
        <f>IF(ISNA(VLOOKUP(B70,'[2]Cost Assesment'!$B$2:$AB$75,9,FALSE))=TRUE,"0",VLOOKUP(B70,'[2]Cost Assesment'!$B$2:$AB$75,9,FALSE))</f>
        <v>Aerospace Medical Systems Analysis</v>
      </c>
      <c r="D70" s="46" t="str">
        <f>IF(ISNA(VLOOKUP(B70,[3]C3ean!$A$1:$O$82,12,FALSE))=TRUE,"update",VLOOKUP(B70,[3]C3ean!$A$1:$O$82,12,FALSE))</f>
        <v xml:space="preserve">The AM-1 requirement concerns the performance of aeromedical research activities that enable the development, maintenance, and epidemiological assessment of very large, comprehensive, and integrated datasets (big data). </v>
      </c>
      <c r="E70" s="47">
        <f>IF(ISNA(VLOOKUP(B70,'[2]Cost Assesment'!$B$2:$AB$94,25,FALSE))=TRUE,"0",VLOOKUP(B70,'[2]Cost Assesment'!$B$2:$AB$94,25,FALSE))</f>
        <v>654.68299999999999</v>
      </c>
      <c r="F70" s="51">
        <f>IF(ISNA(VLOOKUP(B70,[3]C3ean!$A$1:$O$82,14,FALSE))=TRUE,"update",VLOOKUP(B70,[3]C3ean!$A$1:$O$82,14,FALSE))</f>
        <v>2019</v>
      </c>
      <c r="G70" s="49">
        <f>IF(ISNA(VLOOKUP(B70,[4]Clean!$A$1:$O$87,12,FALSE))=TRUE,"0",VLOOKUP(B70,[4]Clean!$A$1:$O$87,12,FALSE))</f>
        <v>44834</v>
      </c>
      <c r="H70" s="50" t="str">
        <f>IF(ISNA(VLOOKUP(B70,[3]C3ean!$A$1:$O$82,5,FALSE))=TRUE,"update",VLOOKUP(B70,[3]C3ean!$A$1:$O$82,5,FALSE))</f>
        <v>AAM</v>
      </c>
    </row>
    <row r="71" spans="2:8" ht="60" x14ac:dyDescent="0.25">
      <c r="B71" s="44" t="s">
        <v>98</v>
      </c>
      <c r="C71" s="45" t="str">
        <f>IF(ISNA(VLOOKUP(B71,'[2]Cost Assesment'!$B$2:$AB$75,9,FALSE))=TRUE,"0",VLOOKUP(B71,'[2]Cost Assesment'!$B$2:$AB$75,9,FALSE))</f>
        <v xml:space="preserve"> Aeromedical Accident Prevention &amp; Investigation</v>
      </c>
      <c r="D71" s="46" t="str">
        <f>IF(ISNA(VLOOKUP(B71,[3]C3ean!$A$1:$O$82,12,FALSE))=TRUE,"update",VLOOKUP(B71,[3]C3ean!$A$1:$O$82,12,FALSE))</f>
        <v xml:space="preserve">This requirement is meant to enable the update of standards, identification of key current and emerging medications requiring regulator action, and policy for specific aeromedical conditions that may affect human safety in the NAS. </v>
      </c>
      <c r="E71" s="47">
        <f>IF(ISNA(VLOOKUP(B71,'[2]Cost Assesment'!$B$2:$AB$94,25,FALSE))=TRUE,"0",VLOOKUP(B71,'[2]Cost Assesment'!$B$2:$AB$94,25,FALSE))</f>
        <v>2715.2894999999999</v>
      </c>
      <c r="F71" s="48" t="str">
        <f>IF(ISNA(VLOOKUP(B71,[3]C3ean!$A$1:$O$82,14,FALSE))=TRUE,"update",VLOOKUP(B71,[3]C3ean!$A$1:$O$82,14,FALSE))</f>
        <v>FY19</v>
      </c>
      <c r="G71" s="49">
        <f>IF(ISNA(VLOOKUP(B71,[4]Clean!$A$1:$O$87,12,FALSE))=TRUE,"0",VLOOKUP(B71,[4]Clean!$A$1:$O$87,12,FALSE))</f>
        <v>45199</v>
      </c>
      <c r="H71" s="50" t="str">
        <f>IF(ISNA(VLOOKUP(B71,[3]C3ean!$A$1:$O$82,5,FALSE))=TRUE,"update",VLOOKUP(B71,[3]C3ean!$A$1:$O$82,5,FALSE))</f>
        <v>AAM</v>
      </c>
    </row>
    <row r="72" spans="2:8" ht="60" x14ac:dyDescent="0.25">
      <c r="B72" s="44" t="s">
        <v>99</v>
      </c>
      <c r="C72" s="45" t="str">
        <f>IF(ISNA(VLOOKUP(B72,'[2]Cost Assesment'!$B$2:$AB$75,9,FALSE))=TRUE,"0",VLOOKUP(B72,'[2]Cost Assesment'!$B$2:$AB$75,9,FALSE))</f>
        <v xml:space="preserve"> CAMI Human Protection &amp; Survival</v>
      </c>
      <c r="D72" s="46" t="str">
        <f>IF(ISNA(VLOOKUP(B72,[3]C3ean!$A$1:$O$82,12,FALSE))=TRUE,"update",VLOOKUP(B72,[3]C3ean!$A$1:$O$82,12,FALSE))</f>
        <v>This requirement is meant to address cabin safety, crash survival, and mitigation of risks posed by exposure to environmental stressors to assess and develop emergency procedures, safety equipment, and other strategies that enhance human safety.</v>
      </c>
      <c r="E72" s="47">
        <f>IF(ISNA(VLOOKUP(B72,'[2]Cost Assesment'!$B$2:$AB$94,25,FALSE))=TRUE,"0",VLOOKUP(B72,'[2]Cost Assesment'!$B$2:$AB$94,25,FALSE))</f>
        <v>332.02499999999998</v>
      </c>
      <c r="F72" s="48" t="str">
        <f>IF(ISNA(VLOOKUP(B72,[3]C3ean!$A$1:$O$82,14,FALSE))=TRUE,"update",VLOOKUP(B72,[3]C3ean!$A$1:$O$82,14,FALSE))</f>
        <v>FY19</v>
      </c>
      <c r="G72" s="49">
        <f>IF(ISNA(VLOOKUP(B72,[4]Clean!$A$1:$O$87,12,FALSE))=TRUE,"0",VLOOKUP(B72,[4]Clean!$A$1:$O$87,12,FALSE))</f>
        <v>44834</v>
      </c>
      <c r="H72" s="50" t="str">
        <f>IF(ISNA(VLOOKUP(B72,[3]C3ean!$A$1:$O$82,5,FALSE))=TRUE,"update",VLOOKUP(B72,[3]C3ean!$A$1:$O$82,5,FALSE))</f>
        <v>AAM</v>
      </c>
    </row>
    <row r="73" spans="2:8" ht="30" x14ac:dyDescent="0.25">
      <c r="B73" s="44" t="s">
        <v>100</v>
      </c>
      <c r="C73" s="45" t="str">
        <f>IF(ISNA(VLOOKUP(B73,'[2]Cost Assesment'!$B$2:$AB$75,9,FALSE))=TRUE,"0",VLOOKUP(B73,'[2]Cost Assesment'!$B$2:$AB$75,9,FALSE))</f>
        <v>CO2 Limit Research</v>
      </c>
      <c r="D73" s="46" t="str">
        <f>IF(ISNA(VLOOKUP(B73,[3]C3ean!$A$1:$O$82,12,FALSE))=TRUE,"update",VLOOKUP(B73,[3]C3ean!$A$1:$O$82,12,FALSE))</f>
        <v>FAA CAMI should conduct a study to determine the level of CO2 permitted in the cabin and flight deck that provides an acceptable level of safety</v>
      </c>
      <c r="E73" s="47">
        <f>IF(ISNA(VLOOKUP(B73,'[2]Cost Assesment'!$B$2:$AB$94,25,FALSE))=TRUE,"0",VLOOKUP(B73,'[2]Cost Assesment'!$B$2:$AB$94,25,FALSE))</f>
        <v>0</v>
      </c>
      <c r="F73" s="48" t="str">
        <f>IF(ISNA(VLOOKUP(B73,[3]C3ean!$A$1:$O$82,14,FALSE))=TRUE,"update",VLOOKUP(B73,[3]C3ean!$A$1:$O$82,14,FALSE))</f>
        <v>FY'19</v>
      </c>
      <c r="G73" s="49">
        <f>IF(ISNA(VLOOKUP(B73,[4]Clean!$A$1:$O$87,12,FALSE))=TRUE,"0",VLOOKUP(B73,[4]Clean!$A$1:$O$87,12,FALSE))</f>
        <v>44927</v>
      </c>
      <c r="H73" s="50" t="str">
        <f>IF(ISNA(VLOOKUP(B73,[3]C3ean!$A$1:$O$82,5,FALSE))=TRUE,"update",VLOOKUP(B73,[3]C3ean!$A$1:$O$82,5,FALSE))</f>
        <v>AIR</v>
      </c>
    </row>
    <row r="74" spans="2:8" ht="45" x14ac:dyDescent="0.25">
      <c r="B74" s="44" t="s">
        <v>101</v>
      </c>
      <c r="C74" s="45" t="str">
        <f>IF(ISNA(VLOOKUP(B74,'[2]Cost Assesment'!$B$2:$AB$75,9,FALSE))=TRUE,"0",VLOOKUP(B74,'[2]Cost Assesment'!$B$2:$AB$75,9,FALSE))</f>
        <v>System level crashworthiness injury criteria and certification methodology</v>
      </c>
      <c r="D74" s="46" t="str">
        <f>IF(ISNA(VLOOKUP(B74,[3]C3ean!$A$1:$O$82,12,FALSE))=TRUE,"update",VLOOKUP(B74,[3]C3ean!$A$1:$O$82,12,FALSE))</f>
        <v>This program will develop data for the formation of a performance based crashworthiness/injury criteria, to support new regulatory standards</v>
      </c>
      <c r="E74" s="47">
        <f>IF(ISNA(VLOOKUP(B74,'[2]Cost Assesment'!$B$2:$AB$94,25,FALSE))=TRUE,"0",VLOOKUP(B74,'[2]Cost Assesment'!$B$2:$AB$94,25,FALSE))</f>
        <v>250</v>
      </c>
      <c r="F74" s="48" t="str">
        <f>IF(ISNA(VLOOKUP(B74,[3]C3ean!$A$1:$O$82,14,FALSE))=TRUE,"update",VLOOKUP(B74,[3]C3ean!$A$1:$O$82,14,FALSE))</f>
        <v>FY16</v>
      </c>
      <c r="G74" s="49">
        <f>IF(ISNA(VLOOKUP(B74,[4]Clean!$A$1:$O$87,12,FALSE))=TRUE,"0",VLOOKUP(B74,[4]Clean!$A$1:$O$87,12,FALSE))</f>
        <v>45108</v>
      </c>
      <c r="H74" s="50" t="str">
        <f>IF(ISNA(VLOOKUP(B74,[3]C3ean!$A$1:$O$82,5,FALSE))=TRUE,"update",VLOOKUP(B74,[3]C3ean!$A$1:$O$82,5,FALSE))</f>
        <v>AIR</v>
      </c>
    </row>
    <row r="75" spans="2:8" ht="45" x14ac:dyDescent="0.25">
      <c r="B75" s="44" t="s">
        <v>102</v>
      </c>
      <c r="C75" s="45" t="str">
        <f>IF(ISNA(VLOOKUP(B75,'[2]Cost Assesment'!$B$2:$AB$75,9,FALSE))=TRUE,"0",VLOOKUP(B75,'[2]Cost Assesment'!$B$2:$AB$75,9,FALSE))</f>
        <v>Effects of cabin seat pitch and alternative seat configurations on evacuation</v>
      </c>
      <c r="D75" s="46" t="str">
        <f>IF(ISNA(VLOOKUP(B75,[3]C3ean!$A$1:$O$82,12,FALSE))=TRUE,"update",VLOOKUP(B75,[3]C3ean!$A$1:$O$82,12,FALSE))</f>
        <v>This research will gather data necessary to assess different seating arrangements for the effect on compliance with the egress requirements.​</v>
      </c>
      <c r="E75" s="47">
        <f>IF(ISNA(VLOOKUP(B75,'[2]Cost Assesment'!$B$2:$AB$94,25,FALSE))=TRUE,"0",VLOOKUP(B75,'[2]Cost Assesment'!$B$2:$AB$94,25,FALSE))</f>
        <v>0</v>
      </c>
      <c r="F75" s="48" t="str">
        <f>IF(ISNA(VLOOKUP(B75,[3]C3ean!$A$1:$O$82,14,FALSE))=TRUE,"update",VLOOKUP(B75,[3]C3ean!$A$1:$O$82,14,FALSE))</f>
        <v>FY18</v>
      </c>
      <c r="G75" s="49">
        <f>IF(ISNA(VLOOKUP(B75,[4]Clean!$A$1:$O$87,12,FALSE))=TRUE,"0",VLOOKUP(B75,[4]Clean!$A$1:$O$87,12,FALSE))</f>
        <v>44378</v>
      </c>
      <c r="H75" s="50" t="str">
        <f>IF(ISNA(VLOOKUP(B75,[3]C3ean!$A$1:$O$82,5,FALSE))=TRUE,"update",VLOOKUP(B75,[3]C3ean!$A$1:$O$82,5,FALSE))</f>
        <v>AIR</v>
      </c>
    </row>
    <row r="76" spans="2:8" ht="30" x14ac:dyDescent="0.25">
      <c r="B76" s="44" t="s">
        <v>103</v>
      </c>
      <c r="C76" s="45" t="str">
        <f>IF(ISNA(VLOOKUP(B76,'[2]Cost Assesment'!$B$2:$AB$75,9,FALSE))=TRUE,"0",VLOOKUP(B76,'[2]Cost Assesment'!$B$2:$AB$75,9,FALSE))</f>
        <v>Occupant Protection for Legacy Rotorcraft</v>
      </c>
      <c r="D76" s="46" t="str">
        <f>IF(ISNA(VLOOKUP(B76,[3]C3ean!$A$1:$O$82,12,FALSE))=TRUE,"update",VLOOKUP(B76,[3]C3ean!$A$1:$O$82,12,FALSE))</f>
        <v xml:space="preserve">New safety equipment/technology that can be retrofitted onto legacy rotorcraft to decrease fatalities.                      </v>
      </c>
      <c r="E76" s="47">
        <f>IF(ISNA(VLOOKUP(B76,'[2]Cost Assesment'!$B$2:$AB$94,25,FALSE))=TRUE,"0",VLOOKUP(B76,'[2]Cost Assesment'!$B$2:$AB$94,25,FALSE))</f>
        <v>300</v>
      </c>
      <c r="F76" s="48" t="str">
        <f>IF(ISNA(VLOOKUP(B76,[3]C3ean!$A$1:$O$82,14,FALSE))=TRUE,"update",VLOOKUP(B76,[3]C3ean!$A$1:$O$82,14,FALSE))</f>
        <v>FY18</v>
      </c>
      <c r="G76" s="49">
        <f>IF(ISNA(VLOOKUP(B76,[4]Clean!$A$1:$O$87,12,FALSE))=TRUE,"0",VLOOKUP(B76,[4]Clean!$A$1:$O$87,12,FALSE))</f>
        <v>45740</v>
      </c>
      <c r="H76" s="50" t="str">
        <f>IF(ISNA(VLOOKUP(B76,[3]C3ean!$A$1:$O$82,5,FALSE))=TRUE,"update",VLOOKUP(B76,[3]C3ean!$A$1:$O$82,5,FALSE))</f>
        <v>AIR</v>
      </c>
    </row>
    <row r="77" spans="2:8" ht="60" x14ac:dyDescent="0.25">
      <c r="B77" s="44" t="s">
        <v>104</v>
      </c>
      <c r="C77" s="45" t="str">
        <f>IF(ISNA(VLOOKUP(B77,'[2]Cost Assesment'!$B$2:$AB$75,9,FALSE))=TRUE,"0",VLOOKUP(B77,'[2]Cost Assesment'!$B$2:$AB$75,9,FALSE))</f>
        <v>Rotorcraft Injury Mechanism Analysis – Procedure Development and Validation</v>
      </c>
      <c r="D77" s="46" t="str">
        <f>IF(ISNA(VLOOKUP(B77,[3]C3ean!$A$1:$O$82,12,FALSE))=TRUE,"update",VLOOKUP(B77,[3]C3ean!$A$1:$O$82,12,FALSE))</f>
        <v>Develop procedures to gather and organize crash and injury information from rotorcraft accidents. Develop methods of using the data to identify causes of the injuries and potential mitigation strategies.  Identify gaps in accident data collected.</v>
      </c>
      <c r="E77" s="47">
        <f>IF(ISNA(VLOOKUP(B77,'[2]Cost Assesment'!$B$2:$AB$94,25,FALSE))=TRUE,"0",VLOOKUP(B77,'[2]Cost Assesment'!$B$2:$AB$94,25,FALSE))</f>
        <v>30</v>
      </c>
      <c r="F77" s="48" t="str">
        <f>IF(ISNA(VLOOKUP(B77,[3]C3ean!$A$1:$O$82,14,FALSE))=TRUE,"update",VLOOKUP(B77,[3]C3ean!$A$1:$O$82,14,FALSE))</f>
        <v>FY19</v>
      </c>
      <c r="G77" s="49">
        <f>IF(ISNA(VLOOKUP(B77,[4]Clean!$A$1:$O$87,12,FALSE))=TRUE,"0",VLOOKUP(B77,[4]Clean!$A$1:$O$87,12,FALSE))</f>
        <v>45446</v>
      </c>
      <c r="H77" s="50" t="str">
        <f>IF(ISNA(VLOOKUP(B77,[3]C3ean!$A$1:$O$82,5,FALSE))=TRUE,"update",VLOOKUP(B77,[3]C3ean!$A$1:$O$82,5,FALSE))</f>
        <v>AIR</v>
      </c>
    </row>
    <row r="78" spans="2:8" collapsed="1" x14ac:dyDescent="0.25">
      <c r="B78" s="39"/>
      <c r="C78" s="40"/>
      <c r="D78" s="40" t="s">
        <v>32</v>
      </c>
      <c r="E78" s="41">
        <f>SUM(E80:E87)</f>
        <v>2453.65</v>
      </c>
      <c r="F78" s="41"/>
      <c r="G78" s="42"/>
      <c r="H78" s="43"/>
    </row>
    <row r="79" spans="2:8" ht="45" x14ac:dyDescent="0.25">
      <c r="B79" s="44" t="s">
        <v>105</v>
      </c>
      <c r="C79" s="53" t="str">
        <f>IF(ISNA(VLOOKUP(B79,[3]C3ean!$A$1:$O$82,2,FALSE))=TRUE,"update",VLOOKUP(B79,[3]C3ean!$A$1:$O$82,2,FALSE))</f>
        <v>UAS Navigation Performance, Accuracy, and Reliability</v>
      </c>
      <c r="D79" s="46" t="str">
        <f>IF(ISNA(VLOOKUP(B79,[3]C3ean!$A$1:$O$82,12,FALSE))=TRUE,"update",VLOOKUP(B79,[3]C3ean!$A$1:$O$82,12,FALSE))</f>
        <v xml:space="preserve">This research activity will support the development of standards and procedures for UAS navigation systems, which do not exist at this for UAS navigation systems. </v>
      </c>
      <c r="E79" s="47">
        <v>0</v>
      </c>
      <c r="F79" s="51">
        <f>IF(ISNA(VLOOKUP(B79,[3]C3ean!$A$1:$O$82,14,FALSE))=TRUE,"update",VLOOKUP(B79,[3]C3ean!$A$1:$O$82,14,FALSE))</f>
        <v>17</v>
      </c>
      <c r="G79" s="49">
        <f>IF(ISNA(VLOOKUP(B79,[4]Clean!$A$1:$O$87,12,FALSE))=TRUE,"0",VLOOKUP(B79,[4]Clean!$A$1:$O$87,12,FALSE))</f>
        <v>43739</v>
      </c>
      <c r="H79" s="50" t="s">
        <v>133</v>
      </c>
    </row>
    <row r="80" spans="2:8" ht="45" x14ac:dyDescent="0.25">
      <c r="B80" s="44" t="s">
        <v>106</v>
      </c>
      <c r="C80" s="45" t="str">
        <f>IF(ISNA(VLOOKUP(B80,'[2]Cost Assesment'!$B$2:$AB$75,9,FALSE))=TRUE,"0",VLOOKUP(B80,'[2]Cost Assesment'!$B$2:$AB$75,9,FALSE))</f>
        <v>UAS Human Factors Control Station Design Standards</v>
      </c>
      <c r="D80" s="46" t="str">
        <f>IF(ISNA(VLOOKUP(B80,[3]C3ean!$A$1:$O$82,12,FALSE))=TRUE,"update",VLOOKUP(B80,[3]C3ean!$A$1:$O$82,12,FALSE))</f>
        <v>This research will focus on unique UAS safety concerns that are specific to unmanned aircraft. Unique HF aspects include: data link degradation and loss, decreased sensory cues, and remote pilot control handoffs.</v>
      </c>
      <c r="E80" s="47">
        <f>IF(ISNA(VLOOKUP(B80,'[2]Cost Assesment'!$B$2:$AB$94,25,FALSE))=TRUE,"0",VLOOKUP(B80,'[2]Cost Assesment'!$B$2:$AB$94,25,FALSE))</f>
        <v>350.40000000000003</v>
      </c>
      <c r="F80" s="48" t="str">
        <f>IF(ISNA(VLOOKUP(B80,[3]C3ean!$A$1:$O$82,14,FALSE))=TRUE,"update",VLOOKUP(B80,[3]C3ean!$A$1:$O$82,14,FALSE))</f>
        <v>FY 2017</v>
      </c>
      <c r="G80" s="49">
        <f>IF(ISNA(VLOOKUP(B80,[4]Clean!$A$1:$O$87,12,FALSE))=TRUE,"0",VLOOKUP(B80,[4]Clean!$A$1:$O$87,12,FALSE))</f>
        <v>43738</v>
      </c>
      <c r="H80" s="50" t="str">
        <f>IF(ISNA(VLOOKUP(B80,[3]C3ean!$A$1:$O$82,5,FALSE))=TRUE,"update",VLOOKUP(B80,[3]C3ean!$A$1:$O$82,5,FALSE))</f>
        <v>AIR</v>
      </c>
    </row>
    <row r="81" spans="2:8" ht="60" x14ac:dyDescent="0.25">
      <c r="B81" s="44" t="s">
        <v>107</v>
      </c>
      <c r="C81" s="45" t="str">
        <f>IF(ISNA(VLOOKUP(B81,'[2]Cost Assesment'!$B$2:$AB$75,9,FALSE))=TRUE,"0",VLOOKUP(B81,'[2]Cost Assesment'!$B$2:$AB$75,9,FALSE))</f>
        <v>High Visual Contrast for UAS</v>
      </c>
      <c r="D81" s="46" t="str">
        <f>IF(ISNA(VLOOKUP(B81,[3]C3ean!$A$1:$O$82,12,FALSE))=TRUE,"update",VLOOKUP(B81,[3]C3ean!$A$1:$O$82,12,FALSE))</f>
        <v>With the looming proliferation of UAS in the NAS, it is critical to reduce the risk of collision with manned aircraft.  One risk reduction method will be to make Unmanned Aircraft (UA) easier for the pilots of manned aircraft to see and avoid the UA.</v>
      </c>
      <c r="E81" s="47">
        <f>IF(ISNA(VLOOKUP(B81,'[2]Cost Assesment'!$B$2:$AB$94,25,FALSE))=TRUE,"0",VLOOKUP(B81,'[2]Cost Assesment'!$B$2:$AB$94,25,FALSE))</f>
        <v>162.4</v>
      </c>
      <c r="F81" s="48" t="str">
        <f>IF(ISNA(VLOOKUP(B81,[3]C3ean!$A$1:$O$82,14,FALSE))=TRUE,"update",VLOOKUP(B81,[3]C3ean!$A$1:$O$82,14,FALSE))</f>
        <v>FY 2018</v>
      </c>
      <c r="G81" s="49">
        <f>IF(ISNA(VLOOKUP(B81,[4]Clean!$A$1:$O$87,12,FALSE))=TRUE,"0",VLOOKUP(B81,[4]Clean!$A$1:$O$87,12,FALSE))</f>
        <v>44256</v>
      </c>
      <c r="H81" s="50" t="str">
        <f>IF(ISNA(VLOOKUP(B81,[3]C3ean!$A$1:$O$82,5,FALSE))=TRUE,"update",VLOOKUP(B81,[3]C3ean!$A$1:$O$82,5,FALSE))</f>
        <v>AIR</v>
      </c>
    </row>
    <row r="82" spans="2:8" ht="60" x14ac:dyDescent="0.25">
      <c r="B82" s="44" t="s">
        <v>108</v>
      </c>
      <c r="C82" s="45" t="str">
        <f>IF(ISNA(VLOOKUP(B82,'[2]Cost Assesment'!$B$2:$AB$75,9,FALSE))=TRUE,"0",VLOOKUP(B82,'[2]Cost Assesment'!$B$2:$AB$75,9,FALSE))</f>
        <v>UAS Flight Data Research in Support of ASIAS (Aviation Safety Information and Analysis Sharing) Program</v>
      </c>
      <c r="D82" s="46" t="str">
        <f>IF(ISNA(VLOOKUP(B82,[3]C3ean!$A$1:$O$82,12,FALSE))=TRUE,"update",VLOOKUP(B82,[3]C3ean!$A$1:$O$82,12,FALSE))</f>
        <v>This research will aggregate high quality UAS flight data with commercial and general aviation flight data and surveillance data, in order to develop enhanced safety analyses for NAS stakeholders and to support UAS integration in the NAS.</v>
      </c>
      <c r="E82" s="47">
        <f>IF(ISNA(VLOOKUP(B82,'[2]Cost Assesment'!$B$2:$AB$94,25,FALSE))=TRUE,"0",VLOOKUP(B82,'[2]Cost Assesment'!$B$2:$AB$94,25,FALSE))</f>
        <v>341.25</v>
      </c>
      <c r="F82" s="48" t="str">
        <f>IF(ISNA(VLOOKUP(B82,[3]C3ean!$A$1:$O$82,14,FALSE))=TRUE,"update",VLOOKUP(B82,[3]C3ean!$A$1:$O$82,14,FALSE))</f>
        <v>FY19</v>
      </c>
      <c r="G82" s="49">
        <f>IF(ISNA(VLOOKUP(B82,[4]Clean!$A$1:$O$87,12,FALSE))=TRUE,"0",VLOOKUP(B82,[4]Clean!$A$1:$O$87,12,FALSE))</f>
        <v>44545</v>
      </c>
      <c r="H82" s="50" t="str">
        <f>IF(ISNA(VLOOKUP(B82,[3]C3ean!$A$1:$O$82,5,FALSE))=TRUE,"update",VLOOKUP(B82,[3]C3ean!$A$1:$O$82,5,FALSE))</f>
        <v>AVP</v>
      </c>
    </row>
    <row r="83" spans="2:8" ht="60" x14ac:dyDescent="0.25">
      <c r="B83" s="44" t="s">
        <v>109</v>
      </c>
      <c r="C83" s="45" t="str">
        <f>IF(ISNA(VLOOKUP(B83,'[2]Cost Assesment'!$B$2:$AB$75,9,FALSE))=TRUE,"0",VLOOKUP(B83,'[2]Cost Assesment'!$B$2:$AB$75,9,FALSE))</f>
        <v>Air Carrier Operational Considerations for Unmanned Aircraft Systems</v>
      </c>
      <c r="D83" s="46" t="str">
        <f>IF(ISNA(VLOOKUP(B83,[3]C3ean!$A$1:$O$82,12,FALSE))=TRUE,"update",VLOOKUP(B83,[3]C3ean!$A$1:$O$82,12,FALSE))</f>
        <v>This research addresses safety concerns specific to Air Carrier Operations for UAS to include air carrier staffing, training, testing, duty and rest requirements. It could help establish a separate rulemaking activity specific to air carrier operations.</v>
      </c>
      <c r="E83" s="47">
        <f>IF(ISNA(VLOOKUP(B83,'[2]Cost Assesment'!$B$2:$AB$94,25,FALSE))=TRUE,"0",VLOOKUP(B83,'[2]Cost Assesment'!$B$2:$AB$94,25,FALSE))</f>
        <v>573.6</v>
      </c>
      <c r="F83" s="48" t="str">
        <f>IF(ISNA(VLOOKUP(B83,[3]C3ean!$A$1:$O$82,14,FALSE))=TRUE,"update",VLOOKUP(B83,[3]C3ean!$A$1:$O$82,14,FALSE))</f>
        <v>FY 2019</v>
      </c>
      <c r="G83" s="49">
        <f>IF(ISNA(VLOOKUP(B83,[4]Clean!$A$1:$O$87,12,FALSE))=TRUE,"0",VLOOKUP(B83,[4]Clean!$A$1:$O$87,12,FALSE))</f>
        <v>44410</v>
      </c>
      <c r="H83" s="50" t="str">
        <f>IF(ISNA(VLOOKUP(B83,[3]C3ean!$A$1:$O$82,5,FALSE))=TRUE,"update",VLOOKUP(B83,[3]C3ean!$A$1:$O$82,5,FALSE))</f>
        <v>AFS</v>
      </c>
    </row>
    <row r="84" spans="2:8" ht="45" x14ac:dyDescent="0.25">
      <c r="B84" s="44" t="s">
        <v>110</v>
      </c>
      <c r="C84" s="45" t="str">
        <f>IF(ISNA(VLOOKUP(B84,'[2]Cost Assesment'!$B$2:$AB$75,9,FALSE))=TRUE,"0",VLOOKUP(B84,'[2]Cost Assesment'!$B$2:$AB$75,9,FALSE))</f>
        <v>Multiple UAS Command and Control by a Single Operator with a Single Control Station</v>
      </c>
      <c r="D84" s="46" t="str">
        <f>IF(ISNA(VLOOKUP(B84,[3]C3ean!$A$1:$O$82,12,FALSE))=TRUE,"update",VLOOKUP(B84,[3]C3ean!$A$1:$O$82,12,FALSE))</f>
        <v>This research will evaluate operator workload and performance, while operating multiple UA, to evaluate the safety and feasibility for multiple types of UAS operations.</v>
      </c>
      <c r="E84" s="47">
        <f>IF(ISNA(VLOOKUP(B84,'[2]Cost Assesment'!$B$2:$AB$94,25,FALSE))=TRUE,"0",VLOOKUP(B84,'[2]Cost Assesment'!$B$2:$AB$94,25,FALSE))</f>
        <v>0</v>
      </c>
      <c r="F84" s="48" t="str">
        <f>IF(ISNA(VLOOKUP(B84,[3]C3ean!$A$1:$O$82,14,FALSE))=TRUE,"update",VLOOKUP(B84,[3]C3ean!$A$1:$O$82,14,FALSE))</f>
        <v>FY 2019</v>
      </c>
      <c r="G84" s="49">
        <f>IF(ISNA(VLOOKUP(B84,[4]Clean!$A$1:$O$87,12,FALSE))=TRUE,"0",VLOOKUP(B84,[4]Clean!$A$1:$O$87,12,FALSE))</f>
        <v>45291</v>
      </c>
      <c r="H84" s="50" t="str">
        <f>IF(ISNA(VLOOKUP(B84,[3]C3ean!$A$1:$O$82,5,FALSE))=TRUE,"update",VLOOKUP(B84,[3]C3ean!$A$1:$O$82,5,FALSE))</f>
        <v>AFS</v>
      </c>
    </row>
    <row r="85" spans="2:8" ht="60" x14ac:dyDescent="0.25">
      <c r="B85" s="44" t="s">
        <v>111</v>
      </c>
      <c r="C85" s="45" t="str">
        <f>IF(ISNA(VLOOKUP(B85,'[2]Cost Assesment'!$B$2:$AB$75,9,FALSE))=TRUE,"0",VLOOKUP(B85,'[2]Cost Assesment'!$B$2:$AB$75,9,FALSE))</f>
        <v>Air Traffic Control (ATC) Interaction with Airborne Detect and Avoid (DAA)</v>
      </c>
      <c r="D85" s="46" t="str">
        <f>IF(ISNA(VLOOKUP(B85,[3]C3ean!$A$1:$O$82,12,FALSE))=TRUE,"update",VLOOKUP(B85,[3]C3ean!$A$1:$O$82,12,FALSE))</f>
        <v>This research will assess the impacts of airborne Detect and Avoid (DAA) (being developed by RTCA Special Committee 228 [SC-228]) on Air Traffic Management.  The research will (1) evaluate the interaction between DAA and Air Traffic Control (ATC) to ident</v>
      </c>
      <c r="E85" s="47">
        <f>IF(ISNA(VLOOKUP(B85,'[2]Cost Assesment'!$B$2:$AB$94,25,FALSE))=TRUE,"0",VLOOKUP(B85,'[2]Cost Assesment'!$B$2:$AB$94,25,FALSE))</f>
        <v>0</v>
      </c>
      <c r="F85" s="51">
        <f>IF(ISNA(VLOOKUP(B85,[3]C3ean!$A$1:$O$82,14,FALSE))=TRUE,"update",VLOOKUP(B85,[3]C3ean!$A$1:$O$82,14,FALSE))</f>
        <v>19</v>
      </c>
      <c r="G85" s="49">
        <f>IF(ISNA(VLOOKUP(B85,[4]Clean!$A$1:$O$87,12,FALSE))=TRUE,"0",VLOOKUP(B85,[4]Clean!$A$1:$O$87,12,FALSE))</f>
        <v>43832</v>
      </c>
      <c r="H85" s="50" t="str">
        <f>IF(ISNA(VLOOKUP(B85,[3]C3ean!$A$1:$O$82,5,FALSE))=TRUE,"update",VLOOKUP(B85,[3]C3ean!$A$1:$O$82,5,FALSE))</f>
        <v>AUS</v>
      </c>
    </row>
    <row r="86" spans="2:8" ht="45" x14ac:dyDescent="0.25">
      <c r="B86" s="44" t="s">
        <v>112</v>
      </c>
      <c r="C86" s="45" t="str">
        <f>IF(ISNA(VLOOKUP(B86,'[2]Cost Assesment'!$B$2:$AB$75,9,FALSE))=TRUE,"0",VLOOKUP(B86,'[2]Cost Assesment'!$B$2:$AB$75,9,FALSE))</f>
        <v>Minimum Detect and Avoid (DAA) Display and Flight Path Information</v>
      </c>
      <c r="D86" s="46" t="str">
        <f>IF(ISNA(VLOOKUP(B86,[3]C3ean!$A$1:$O$82,12,FALSE))=TRUE,"update",VLOOKUP(B86,[3]C3ean!$A$1:$O$82,12,FALSE))</f>
        <v>This research supports the development of minimum requirements for Detect and Avoid (DAA) display and flight path guidance information required for UAS pilots to execute a maneuver to remain well clear.</v>
      </c>
      <c r="E86" s="47">
        <f>IF(ISNA(VLOOKUP(B86,'[2]Cost Assesment'!$B$2:$AB$94,25,FALSE))=TRUE,"0",VLOOKUP(B86,'[2]Cost Assesment'!$B$2:$AB$94,25,FALSE))</f>
        <v>464</v>
      </c>
      <c r="F86" s="48" t="str">
        <f>IF(ISNA(VLOOKUP(B86,[3]C3ean!$A$1:$O$82,14,FALSE))=TRUE,"update",VLOOKUP(B86,[3]C3ean!$A$1:$O$82,14,FALSE))</f>
        <v>FY 2017</v>
      </c>
      <c r="G86" s="49">
        <f>IF(ISNA(VLOOKUP(B86,[4]Clean!$A$1:$O$87,12,FALSE))=TRUE,"0",VLOOKUP(B86,[4]Clean!$A$1:$O$87,12,FALSE))</f>
        <v>44228</v>
      </c>
      <c r="H86" s="50" t="str">
        <f>IF(ISNA(VLOOKUP(B86,[3]C3ean!$A$1:$O$82,5,FALSE))=TRUE,"update",VLOOKUP(B86,[3]C3ean!$A$1:$O$82,5,FALSE))</f>
        <v>AIR</v>
      </c>
    </row>
    <row r="87" spans="2:8" ht="60.75" thickBot="1" x14ac:dyDescent="0.3">
      <c r="B87" s="54" t="s">
        <v>113</v>
      </c>
      <c r="C87" s="55" t="str">
        <f>IF(ISNA(VLOOKUP(B87,'[2]Cost Assesment'!$B$2:$AB$75,9,FALSE))=TRUE,"0",VLOOKUP(B87,'[2]Cost Assesment'!$B$2:$AB$75,9,FALSE))</f>
        <v>UAS Automation/Autonomy</v>
      </c>
      <c r="D87" s="56" t="str">
        <f>IF(ISNA(VLOOKUP(B87,[3]C3ean!$A$1:$O$82,12,FALSE))=TRUE,"update",VLOOKUP(B87,[3]C3ean!$A$1:$O$82,12,FALSE))</f>
        <v xml:space="preserve">This research will examine the interaction between UAS pilots and automated UAS to provide data for developing standards and best practices for pilot information management of UAS and address automation issues (e.g., mode awareness). </v>
      </c>
      <c r="E87" s="57">
        <f>IF(ISNA(VLOOKUP(B87,'[2]Cost Assesment'!$B$2:$AB$94,25,FALSE))=TRUE,"0",VLOOKUP(B87,'[2]Cost Assesment'!$B$2:$AB$94,25,FALSE))</f>
        <v>562</v>
      </c>
      <c r="F87" s="58" t="str">
        <f>IF(ISNA(VLOOKUP(B87,[3]C3ean!$A$1:$O$82,14,FALSE))=TRUE,"update",VLOOKUP(B87,[3]C3ean!$A$1:$O$82,14,FALSE))</f>
        <v>FY 2018</v>
      </c>
      <c r="G87" s="59">
        <f>IF(ISNA(VLOOKUP(B87,[4]Clean!$A$1:$O$87,12,FALSE))=TRUE,"0",VLOOKUP(B87,[4]Clean!$A$1:$O$87,12,FALSE))</f>
        <v>45107</v>
      </c>
      <c r="H87" s="60" t="str">
        <f>IF(ISNA(VLOOKUP(B87,[3]C3ean!$A$1:$O$82,5,FALSE))=TRUE,"update",VLOOKUP(B87,[3]C3ean!$A$1:$O$82,5,FALSE))</f>
        <v>AIR</v>
      </c>
    </row>
    <row r="89" spans="2:8" x14ac:dyDescent="0.25">
      <c r="D89" s="61" t="s">
        <v>114</v>
      </c>
      <c r="E89" s="31">
        <f>E78+E69+E59+E52+E50+E35+E21+E10+E6+E3+E17+E24+E64</f>
        <v>39512.397499999999</v>
      </c>
    </row>
    <row r="91" spans="2:8" s="62" customFormat="1" ht="15.75" thickBot="1" x14ac:dyDescent="0.3">
      <c r="D91" s="63"/>
      <c r="E91" s="31"/>
      <c r="F91" s="31"/>
      <c r="G91" s="32"/>
    </row>
    <row r="92" spans="2:8" s="62" customFormat="1" ht="18.75" x14ac:dyDescent="0.25">
      <c r="B92" s="64" t="s">
        <v>115</v>
      </c>
      <c r="C92" s="65"/>
      <c r="D92" s="65"/>
      <c r="E92" s="65"/>
      <c r="F92" s="65"/>
      <c r="G92" s="66"/>
      <c r="H92" s="67"/>
    </row>
    <row r="93" spans="2:8" s="38" customFormat="1" ht="45" x14ac:dyDescent="0.25">
      <c r="B93" s="68" t="s">
        <v>34</v>
      </c>
      <c r="C93" s="69" t="s">
        <v>116</v>
      </c>
      <c r="D93" s="69" t="s">
        <v>36</v>
      </c>
      <c r="E93" s="70" t="s">
        <v>117</v>
      </c>
      <c r="F93" s="70" t="s">
        <v>38</v>
      </c>
      <c r="G93" s="71" t="s">
        <v>39</v>
      </c>
      <c r="H93" s="72" t="s">
        <v>40</v>
      </c>
    </row>
    <row r="94" spans="2:8" s="62" customFormat="1" ht="105" x14ac:dyDescent="0.25">
      <c r="B94" s="73" t="s">
        <v>118</v>
      </c>
      <c r="C94" s="53" t="str">
        <f>IF(ISNA(VLOOKUP(B94,[3]C3ean!$A$1:$O$82,2,FALSE))=TRUE,"update",VLOOKUP(B94,[3]C3ean!$A$1:$O$82,2,FALSE))</f>
        <v>Terminal Area Icing Weather Information for NextGen</v>
      </c>
      <c r="D94" s="74" t="str">
        <f>IF(ISNA(VLOOKUP(B94,[3]C3ean!$A$1:$O$82,12,FALSE))=TRUE,"update",VLOOKUP(B94,[3]C3ean!$A$1:$O$82,12,FALSE))</f>
        <v>Winter weather terminal area operations need R&amp;D support to address new icing regulations and NextGen operations.  The new icing regulations (§ 25.1420) are now in effect (January 5, 2015).  Revenue service aircraft will have</v>
      </c>
      <c r="E94" s="47">
        <f>IF(ISNA(VLOOKUP(B94,'[2]Cost Assesment'!$B$2:$AB$110,25,FALSE))=TRUE,"0",VLOOKUP(B94,'[2]Cost Assesment'!$B$2:$AB$110,25,FALSE))</f>
        <v>1430</v>
      </c>
      <c r="F94" s="48" t="str">
        <f>IF(ISNA(VLOOKUP(B94,[3]C3ean!$A$1:$O$82,14,FALSE))=TRUE,"update",VLOOKUP(B94,[3]C3ean!$A$1:$O$82,14,FALSE))</f>
        <v>FY2012 (Low level effort until FY2015.  Significant funding reallocated to HIWC.)</v>
      </c>
      <c r="G94" s="49">
        <f>IF(ISNA(VLOOKUP(B94,[4]Clean!$A$1:$O$87,12,FALSE))=TRUE,"0",VLOOKUP(B94,[4]Clean!$A$1:$O$87,12,FALSE))</f>
        <v>45192</v>
      </c>
      <c r="H94" s="75" t="str">
        <f>IF(ISNA(VLOOKUP(B94,[3]C3ean!$A$1:$O$82,5,FALSE))=TRUE,"update",VLOOKUP(B94,[3]C3ean!$A$1:$O$82,5,FALSE))</f>
        <v>AFS</v>
      </c>
    </row>
    <row r="95" spans="2:8" s="62" customFormat="1" ht="60" x14ac:dyDescent="0.25">
      <c r="B95" s="73" t="s">
        <v>119</v>
      </c>
      <c r="C95" s="53" t="str">
        <f>IF(ISNA(VLOOKUP(B95,[3]C3ean!$A$1:$O$82,2,FALSE))=TRUE,"update",VLOOKUP(B95,[3]C3ean!$A$1:$O$82,2,FALSE))</f>
        <v>Mitigating the Ice Crystal Weather Threat to Aircraft Turbine Engines</v>
      </c>
      <c r="D95" s="74" t="str">
        <f>IF(ISNA(VLOOKUP(B95,[3]C3ean!$A$1:$O$82,12,FALSE))=TRUE,"update",VLOOKUP(B95,[3]C3ean!$A$1:$O$82,12,FALSE))</f>
        <v>Convective weather high altitude ice crystal conditions are causing turbine engine and air data probe events on commercial aircraft. These conditions are not well understood and cannot be readily detected by current means.  R</v>
      </c>
      <c r="E95" s="47">
        <f>IF(ISNA(VLOOKUP(B95,'[2]Cost Assesment'!$B$2:$AB$110,25,FALSE))=TRUE,"0",VLOOKUP(B95,'[2]Cost Assesment'!$B$2:$AB$110,25,FALSE))</f>
        <v>770</v>
      </c>
      <c r="F95" s="48" t="str">
        <f>IF(ISNA(VLOOKUP(B95,[3]C3ean!$A$1:$O$82,14,FALSE))=TRUE,"update",VLOOKUP(B95,[3]C3ean!$A$1:$O$82,14,FALSE))</f>
        <v>FY 2011</v>
      </c>
      <c r="G95" s="49">
        <f>IF(ISNA(VLOOKUP(B95,[4]Clean!$A$1:$O$87,12,FALSE))=TRUE,"0",VLOOKUP(B95,[4]Clean!$A$1:$O$87,12,FALSE))</f>
        <v>44104</v>
      </c>
      <c r="H95" s="75" t="str">
        <f>IF(ISNA(VLOOKUP(B95,[3]C3ean!$A$1:$O$82,5,FALSE))=TRUE,"update",VLOOKUP(B95,[3]C3ean!$A$1:$O$82,5,FALSE))</f>
        <v>AIR</v>
      </c>
    </row>
    <row r="96" spans="2:8" s="62" customFormat="1" ht="60" x14ac:dyDescent="0.25">
      <c r="B96" s="73" t="s">
        <v>120</v>
      </c>
      <c r="C96" s="53" t="str">
        <f>IF(ISNA(VLOOKUP(B96,[3]C3ean!$A$1:$O$82,2,FALSE))=TRUE,"update",VLOOKUP(B96,[3]C3ean!$A$1:$O$82,2,FALSE))</f>
        <v xml:space="preserve">Convectively Induced Turbulence - Extent, Severity, and its Impact on Aviation </v>
      </c>
      <c r="D96" s="74" t="str">
        <f>IF(ISNA(VLOOKUP(B96,[3]C3ean!$A$1:$O$82,12,FALSE))=TRUE,"update",VLOOKUP(B96,[3]C3ean!$A$1:$O$82,12,FALSE))</f>
        <v>What is the safe operational separation from thunderstorms for GA pilots?  This research will answer that question through modeling and other analysis tools.  The effort will establish guidelines used by GA pilots, controllers, AOCs, and meteorologists.</v>
      </c>
      <c r="E96" s="47">
        <f>IF(ISNA(VLOOKUP(B96,'[2]Cost Assesment'!$B$2:$AB$110,25,FALSE))=TRUE,"0",VLOOKUP(B96,'[2]Cost Assesment'!$B$2:$AB$110,25,FALSE))</f>
        <v>407</v>
      </c>
      <c r="F96" s="48" t="str">
        <f>IF(ISNA(VLOOKUP(B96,[3]C3ean!$A$1:$O$82,14,FALSE))=TRUE,"update",VLOOKUP(B96,[3]C3ean!$A$1:$O$82,14,FALSE))</f>
        <v>FY17</v>
      </c>
      <c r="G96" s="49">
        <f>IF(ISNA(VLOOKUP(B96,[4]Clean!$A$1:$O$87,12,FALSE))=TRUE,"0",VLOOKUP(B96,[4]Clean!$A$1:$O$87,12,FALSE))</f>
        <v>44105</v>
      </c>
      <c r="H96" s="75" t="str">
        <f>IF(ISNA(VLOOKUP(B96,[3]C3ean!$A$1:$O$82,5,FALSE))=TRUE,"update",VLOOKUP(B96,[3]C3ean!$A$1:$O$82,5,FALSE))</f>
        <v>AIR</v>
      </c>
    </row>
    <row r="97" spans="2:8" s="62" customFormat="1" ht="60" x14ac:dyDescent="0.25">
      <c r="B97" s="73" t="s">
        <v>121</v>
      </c>
      <c r="C97" s="53" t="str">
        <f>IF(ISNA(VLOOKUP(B97,[3]C3ean!$A$1:$O$82,2,FALSE))=TRUE,"update",VLOOKUP(B97,[3]C3ean!$A$1:$O$82,2,FALSE))</f>
        <v>Validation of Advanced Airborne Weather Hazards Detection</v>
      </c>
      <c r="D97" s="74" t="str">
        <f>IF(ISNA(VLOOKUP(B97,[3]C3ean!$A$1:$O$82,12,FALSE))=TRUE,"update",VLOOKUP(B97,[3]C3ean!$A$1:$O$82,12,FALSE))</f>
        <v>The RTCA Special Committee (SC)-230, Airborne Weather Hazard Detection, and the FAA have identified advanced airborne weather radar and Light Detection And Ranging (Lidar) as potentially valuable tools to help flight cre.....</v>
      </c>
      <c r="E97" s="47">
        <f>IF(ISNA(VLOOKUP(B97,'[2]Cost Assesment'!$B$2:$AB$110,25,FALSE))=TRUE,"0",VLOOKUP(B97,'[2]Cost Assesment'!$B$2:$AB$110,25,FALSE))</f>
        <v>488</v>
      </c>
      <c r="F97" s="48" t="str">
        <f>IF(ISNA(VLOOKUP(B97,[3]C3ean!$A$1:$O$82,14,FALSE))=TRUE,"update",VLOOKUP(B97,[3]C3ean!$A$1:$O$82,14,FALSE))</f>
        <v>FY 2017</v>
      </c>
      <c r="G97" s="49">
        <f>IF(ISNA(VLOOKUP(B97,[4]Clean!$A$1:$O$87,12,FALSE))=TRUE,"0",VLOOKUP(B97,[4]Clean!$A$1:$O$87,12,FALSE))</f>
        <v>44104</v>
      </c>
      <c r="H97" s="75" t="str">
        <f>IF(ISNA(VLOOKUP(B97,[3]C3ean!$A$1:$O$82,5,FALSE))=TRUE,"update",VLOOKUP(B97,[3]C3ean!$A$1:$O$82,5,FALSE))</f>
        <v>AIR</v>
      </c>
    </row>
    <row r="98" spans="2:8" s="62" customFormat="1" ht="105.75" thickBot="1" x14ac:dyDescent="0.3">
      <c r="B98" s="76" t="s">
        <v>122</v>
      </c>
      <c r="C98" s="77" t="str">
        <f>IF(ISNA(VLOOKUP(B98,[3]C3ean!$A$1:$O$82,2,FALSE))=TRUE,"update",VLOOKUP(B98,[3]C3ean!$A$1:$O$82,2,FALSE))</f>
        <v>Weather Reporting Requirements and Dissemination for Helicopter Emergency Medical Services (HEMS) and Unmanned Aerial Systems (UAS) for off-Airport Operations</v>
      </c>
      <c r="D98" s="78" t="str">
        <f>IF(ISNA(VLOOKUP(B98,[3]C3ean!$A$1:$O$82,12,FALSE))=TRUE,"update",VLOOKUP(B98,[3]C3ean!$A$1:$O$82,12,FALSE))</f>
        <v>Weather reporting requirements and dissemination are highly defined in terminal environments. This research proposal seeks to increase weather observations density and quality to support HEMS and UAS operations in areas outside of terminals.</v>
      </c>
      <c r="E98" s="47">
        <f>IF(ISNA(VLOOKUP(B98,'[2]Cost Assesment'!$B$2:$AB$110,25,FALSE))=TRUE,"0",VLOOKUP(B98,'[2]Cost Assesment'!$B$2:$AB$110,25,FALSE))</f>
        <v>405</v>
      </c>
      <c r="F98" s="48" t="str">
        <f>IF(ISNA(VLOOKUP(B98,[3]C3ean!$A$1:$O$82,14,FALSE))=TRUE,"update",VLOOKUP(B98,[3]C3ean!$A$1:$O$82,14,FALSE))</f>
        <v>FY 2019</v>
      </c>
      <c r="G98" s="49">
        <f>IF(ISNA(VLOOKUP(B98,[4]Clean!$A$1:$O$87,12,FALSE))=TRUE,"0",VLOOKUP(B98,[4]Clean!$A$1:$O$87,12,FALSE))</f>
        <v>45230</v>
      </c>
      <c r="H98" s="79" t="str">
        <f>IF(ISNA(VLOOKUP(B98,[3]C3ean!$A$1:$O$82,5,FALSE))=TRUE,"update",VLOOKUP(B98,[3]C3ean!$A$1:$O$82,5,FALSE))</f>
        <v>AFS</v>
      </c>
    </row>
    <row r="99" spans="2:8" ht="15.75" thickBot="1" x14ac:dyDescent="0.3">
      <c r="B99" s="80"/>
      <c r="C99" s="81"/>
      <c r="D99" s="82" t="s">
        <v>123</v>
      </c>
      <c r="E99" s="83">
        <f>SUM(E94:E98)</f>
        <v>3500</v>
      </c>
      <c r="F99" s="83"/>
      <c r="G99" s="84"/>
      <c r="H99" s="85"/>
    </row>
    <row r="100" spans="2:8" s="62" customFormat="1" x14ac:dyDescent="0.25">
      <c r="D100" s="63"/>
      <c r="E100" s="31"/>
      <c r="F100" s="31"/>
      <c r="G100" s="32"/>
    </row>
    <row r="101" spans="2:8" s="62" customFormat="1" x14ac:dyDescent="0.25">
      <c r="D101" s="86" t="s">
        <v>124</v>
      </c>
      <c r="E101" s="31">
        <v>3500</v>
      </c>
      <c r="F101" s="31"/>
      <c r="G101" s="32"/>
    </row>
    <row r="102" spans="2:8" s="62" customFormat="1" x14ac:dyDescent="0.25">
      <c r="D102" s="86"/>
      <c r="E102" s="31"/>
      <c r="F102" s="31"/>
      <c r="G102" s="32"/>
    </row>
    <row r="103" spans="2:8" s="62" customFormat="1" x14ac:dyDescent="0.25">
      <c r="D103" s="63"/>
      <c r="E103" s="31"/>
      <c r="F103" s="31"/>
      <c r="G103" s="32"/>
    </row>
    <row r="104" spans="2:8" s="62" customFormat="1" ht="15.75" thickBot="1" x14ac:dyDescent="0.3">
      <c r="D104" s="63"/>
      <c r="E104" s="31"/>
      <c r="F104" s="31"/>
      <c r="G104" s="32"/>
    </row>
    <row r="105" spans="2:8" s="62" customFormat="1" ht="18.75" x14ac:dyDescent="0.25">
      <c r="B105" s="87" t="s">
        <v>125</v>
      </c>
      <c r="C105" s="65"/>
      <c r="D105" s="65"/>
      <c r="E105" s="65"/>
      <c r="F105" s="65"/>
      <c r="G105" s="66"/>
      <c r="H105" s="67"/>
    </row>
    <row r="106" spans="2:8" s="38" customFormat="1" ht="45" x14ac:dyDescent="0.25">
      <c r="B106" s="68" t="s">
        <v>34</v>
      </c>
      <c r="C106" s="69" t="s">
        <v>116</v>
      </c>
      <c r="D106" s="69" t="s">
        <v>36</v>
      </c>
      <c r="E106" s="70" t="s">
        <v>37</v>
      </c>
      <c r="F106" s="70"/>
      <c r="G106" s="71"/>
      <c r="H106" s="72" t="s">
        <v>40</v>
      </c>
    </row>
    <row r="107" spans="2:8" s="62" customFormat="1" ht="30" x14ac:dyDescent="0.25">
      <c r="B107" s="73" t="s">
        <v>7</v>
      </c>
      <c r="C107" s="53" t="s">
        <v>126</v>
      </c>
      <c r="D107" s="53" t="s">
        <v>7</v>
      </c>
      <c r="E107" s="47" t="s">
        <v>127</v>
      </c>
      <c r="F107" s="48" t="s">
        <v>7</v>
      </c>
      <c r="G107" s="49" t="s">
        <v>7</v>
      </c>
      <c r="H107" s="75" t="s">
        <v>128</v>
      </c>
    </row>
    <row r="108" spans="2:8" ht="15.75" thickBot="1" x14ac:dyDescent="0.3">
      <c r="B108" s="80"/>
      <c r="C108" s="81"/>
      <c r="D108" s="82" t="s">
        <v>123</v>
      </c>
      <c r="E108" s="83" t="s">
        <v>127</v>
      </c>
      <c r="F108" s="83"/>
      <c r="G108" s="84"/>
      <c r="H108" s="85"/>
    </row>
    <row r="109" spans="2:8" s="62" customFormat="1" x14ac:dyDescent="0.25">
      <c r="D109" s="63"/>
      <c r="E109" s="31"/>
      <c r="F109" s="31"/>
      <c r="G109" s="32"/>
    </row>
    <row r="110" spans="2:8" s="62" customFormat="1" x14ac:dyDescent="0.25">
      <c r="D110" s="86" t="s">
        <v>124</v>
      </c>
      <c r="E110" s="31" t="s">
        <v>127</v>
      </c>
      <c r="F110" s="31"/>
      <c r="G110" s="32"/>
    </row>
  </sheetData>
  <pageMargins left="0.25" right="0.25" top="0.75" bottom="0.75" header="0.3" footer="0.3"/>
  <pageSetup scale="67" orientation="landscape" r:id="rId1"/>
  <rowBreaks count="6" manualBreakCount="6">
    <brk id="17" min="1" max="8" man="1"/>
    <brk id="50" min="1" max="8" man="1"/>
    <brk id="59" min="1" max="8" man="1"/>
    <brk id="69" min="1" max="8" man="1"/>
    <brk id="78" min="1" max="8" man="1"/>
    <brk id="91" min="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A7335E1805E44495268AE629753871" ma:contentTypeVersion="6" ma:contentTypeDescription="Create a new document." ma:contentTypeScope="" ma:versionID="bafd424518a3d855d9383cb3da8610d1">
  <xsd:schema xmlns:xsd="http://www.w3.org/2001/XMLSchema" xmlns:xs="http://www.w3.org/2001/XMLSchema" xmlns:p="http://schemas.microsoft.com/office/2006/metadata/properties" xmlns:ns2="a4c11e10-6fbc-43d3-ac72-3e5fce9ced22" targetNamespace="http://schemas.microsoft.com/office/2006/metadata/properties" ma:root="true" ma:fieldsID="c1e546dc03a8a1795afe111ee3498295" ns2:_="">
    <xsd:import namespace="a4c11e10-6fbc-43d3-ac72-3e5fce9ced2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11e10-6fbc-43d3-ac72-3e5fce9ced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19A5C6-CE01-4A78-9787-C2A0A6F91F55}"/>
</file>

<file path=customXml/itemProps2.xml><?xml version="1.0" encoding="utf-8"?>
<ds:datastoreItem xmlns:ds="http://schemas.openxmlformats.org/officeDocument/2006/customXml" ds:itemID="{9C82D099-7519-4793-9D65-D4B1D9D35B51}"/>
</file>

<file path=customXml/itemProps3.xml><?xml version="1.0" encoding="utf-8"?>
<ds:datastoreItem xmlns:ds="http://schemas.openxmlformats.org/officeDocument/2006/customXml" ds:itemID="{6A4E460F-4B44-4157-AF87-E3B3EB8FE8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Program Area Summary</vt:lpstr>
      <vt:lpstr>Program Area Req. Breakout</vt:lpstr>
      <vt:lpstr>'Program Area Req. Breakout'!Print_Area</vt:lpstr>
    </vt:vector>
  </TitlesOfParts>
  <Company>FAA/AVS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dc:creator>
  <cp:lastModifiedBy>Jimmy</cp:lastModifiedBy>
  <dcterms:created xsi:type="dcterms:W3CDTF">2017-02-16T22:37:15Z</dcterms:created>
  <dcterms:modified xsi:type="dcterms:W3CDTF">2017-02-23T20:36:24Z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0x0101009DA7335E1805E44495268AE629753871</vt:lpwstr>
  </property>
</Properties>
</file>