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0 General Aviation\2026 FCST-w-2024 GA Survey done in 2025\2026 FINALS\Excel Tables Separated into Sections\"/>
    </mc:Choice>
  </mc:AlternateContent>
  <xr:revisionPtr revIDLastSave="0" documentId="8_{49C41CD7-D365-468A-8C6F-62AD5DEF79CA}" xr6:coauthVersionLast="47" xr6:coauthVersionMax="47" xr10:uidLastSave="{00000000-0000-0000-0000-000000000000}"/>
  <bookViews>
    <workbookView xWindow="-120" yWindow="-120" windowWidth="19440" windowHeight="14880" tabRatio="806" xr2:uid="{00000000-000D-0000-FFFF-FFFF00000000}"/>
  </bookViews>
  <sheets>
    <sheet name="Short-term Econ 1" sheetId="1" r:id="rId1"/>
    <sheet name="Long-term Econ 2" sheetId="2" r:id="rId2"/>
    <sheet name="Intl GDP 3" sheetId="3" r:id="rId3"/>
    <sheet name="Intl GDP 4" sheetId="4" r:id="rId4"/>
  </sheets>
  <externalReferences>
    <externalReference r:id="rId5"/>
    <externalReference r:id="rId6"/>
    <externalReference r:id="rId7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hidden="1">#REF!</definedName>
    <definedName name="_Regression_X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2">'Intl GDP 3'!$B$1:$G$59</definedName>
    <definedName name="_xlnm.Print_Area" localSheetId="3">'Intl GDP 4'!$B$1:$G$59</definedName>
    <definedName name="_xlnm.Print_Area" localSheetId="1">'Long-term Econ 2'!$B$1:$F$59</definedName>
    <definedName name="_xlnm.Print_Area" localSheetId="0">'Short-term Econ 1'!$B$1:$N$20</definedName>
    <definedName name="Print_Area_MI">'[3]F41 data'!$CD$76:$CQ$117</definedName>
    <definedName name="Print_Titles_MI">'[3]F41 data'!$A$1:$A$65536</definedName>
    <definedName name="ss">'[1]Tables 14 15 16 data'!#REF!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hidden="1">{#N/A,#N/A,FALSE,"TABLE1";#N/A,#N/A,FALSE,"TABLE2";#N/A,#N/A,FALSE,"TABLE3";#N/A,#N/A,FALSE,"TABLE4";#N/A,#N/A,FALSE,"TABLE5"}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4" l="1"/>
  <c r="D57" i="4"/>
  <c r="D56" i="4"/>
  <c r="D55" i="4"/>
  <c r="G58" i="4"/>
  <c r="F58" i="4"/>
  <c r="E58" i="4"/>
  <c r="G57" i="4"/>
  <c r="F57" i="4"/>
  <c r="E57" i="4"/>
  <c r="G56" i="4"/>
  <c r="F56" i="4"/>
  <c r="E56" i="4"/>
  <c r="G55" i="4"/>
  <c r="F55" i="4"/>
  <c r="E55" i="4"/>
  <c r="E58" i="3"/>
  <c r="E57" i="3"/>
  <c r="E56" i="3"/>
  <c r="E55" i="3"/>
  <c r="G58" i="3"/>
  <c r="F58" i="3"/>
  <c r="D58" i="3"/>
  <c r="G57" i="3"/>
  <c r="F57" i="3"/>
  <c r="D57" i="3"/>
  <c r="G56" i="3"/>
  <c r="F56" i="3"/>
  <c r="D56" i="3"/>
  <c r="G55" i="3"/>
  <c r="F55" i="3"/>
  <c r="D55" i="3"/>
  <c r="F58" i="2"/>
  <c r="E58" i="2"/>
  <c r="E57" i="2"/>
  <c r="E56" i="2"/>
  <c r="E55" i="2"/>
  <c r="D58" i="2"/>
  <c r="F57" i="2"/>
  <c r="D57" i="2"/>
  <c r="F56" i="2"/>
  <c r="D56" i="2"/>
  <c r="F55" i="2"/>
  <c r="D55" i="2"/>
  <c r="C58" i="2"/>
  <c r="C57" i="2"/>
  <c r="C56" i="2"/>
  <c r="C55" i="2"/>
  <c r="C58" i="3"/>
  <c r="C57" i="3"/>
  <c r="C56" i="3"/>
  <c r="C55" i="3"/>
  <c r="C58" i="4"/>
  <c r="C57" i="4"/>
  <c r="C56" i="4"/>
  <c r="C55" i="4"/>
</calcChain>
</file>

<file path=xl/sharedStrings.xml><?xml version="1.0" encoding="utf-8"?>
<sst xmlns="http://schemas.openxmlformats.org/spreadsheetml/2006/main" count="127" uniqueCount="56">
  <si>
    <t>Historical</t>
  </si>
  <si>
    <t xml:space="preserve"> </t>
  </si>
  <si>
    <t>Consumer Price Index</t>
  </si>
  <si>
    <t>TABLE 1</t>
  </si>
  <si>
    <t>U.S. SHORT-TERM ECONOMIC FORECASTS</t>
  </si>
  <si>
    <t>FISCAL YEAR 2025</t>
  </si>
  <si>
    <t>ECONOMIC VARIABLE</t>
  </si>
  <si>
    <t>1ST. QTR.</t>
  </si>
  <si>
    <t>2ND. QTR.</t>
  </si>
  <si>
    <t>3RD QTR.</t>
  </si>
  <si>
    <t>4TH. QTR.</t>
  </si>
  <si>
    <t>Real Personal Consumption Expenditure per Capita</t>
  </si>
  <si>
    <t xml:space="preserve">  </t>
  </si>
  <si>
    <t>Year over year change</t>
  </si>
  <si>
    <t>Refiners' Acquisition Cost - Average</t>
  </si>
  <si>
    <t>(Dollars per barrel)</t>
  </si>
  <si>
    <t>(1982-84 = 1)</t>
  </si>
  <si>
    <t>TABLE 2</t>
  </si>
  <si>
    <t>U.S. LONG-TERM ECONOMIC FORECASTS</t>
  </si>
  <si>
    <t xml:space="preserve">REAL GROSS DOMESTIC PRODUCT </t>
  </si>
  <si>
    <t>REAL PERSONAL CONSUMPTION EXPENDITURE PER CAPITA</t>
  </si>
  <si>
    <t>CONSUMER PRICE INDEX</t>
  </si>
  <si>
    <t>REFINERS' ACQUISITION COST AVERAGE</t>
  </si>
  <si>
    <t>FISCAL YEAR</t>
  </si>
  <si>
    <t>(1982-84=1.00)</t>
  </si>
  <si>
    <t>Forecast</t>
  </si>
  <si>
    <t>Avg Annual Growth</t>
  </si>
  <si>
    <t>TABLE 3</t>
  </si>
  <si>
    <t>INTERNATIONAL GDP FORECASTS BY TRAVEL REGION</t>
  </si>
  <si>
    <t>GROSS DOMESTIC PRODUCT</t>
  </si>
  <si>
    <t>CALENDAR YEAR</t>
  </si>
  <si>
    <t>CANADA</t>
  </si>
  <si>
    <t>EUROPE / AFRICA / MIDDLE EAST</t>
  </si>
  <si>
    <t>LATIN AMERICA / CARIBBEAN / MEXICO</t>
  </si>
  <si>
    <t>JAPAN / PACIFIC BASIN / CHINA / OTHER ASIA / AUSTRALIA / NEW ZEALAND</t>
  </si>
  <si>
    <t>WORLD</t>
  </si>
  <si>
    <t>TABLE 4</t>
  </si>
  <si>
    <r>
      <t>INTERNATIONAL GDP FORECASTS –</t>
    </r>
    <r>
      <rPr>
        <b/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SELECTED AREAS/COUNTRIES </t>
    </r>
  </si>
  <si>
    <t>NORTH AMERICA (USMCA)</t>
  </si>
  <si>
    <t>EUROZONE</t>
  </si>
  <si>
    <t>UNITED KINGDOM</t>
  </si>
  <si>
    <t>JAPAN</t>
  </si>
  <si>
    <t>CHINA</t>
  </si>
  <si>
    <t>(2017 $)</t>
  </si>
  <si>
    <t>(Billions 2017 $)</t>
  </si>
  <si>
    <t xml:space="preserve"> (2017 $)</t>
  </si>
  <si>
    <t>(In Billions of 2019 U.S. Dollars)</t>
  </si>
  <si>
    <t>Source:   S&amp;P Global, Comparative World Overview Tables (Interim Forecast, Monthly)</t>
  </si>
  <si>
    <t>Source: S&amp;P Global</t>
  </si>
  <si>
    <t>FISCAL YEAR 2026</t>
  </si>
  <si>
    <t>2025E</t>
  </si>
  <si>
    <t>2025-26</t>
  </si>
  <si>
    <t>2026-36</t>
  </si>
  <si>
    <t>2026-46</t>
  </si>
  <si>
    <t>FISCAL YEAR 2027</t>
  </si>
  <si>
    <t>2010-25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</si>
</sst>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#,#0_;\(#,##0\)"/>
    <numFmt numFmtId="167" formatCode="#,##0.00%"/>
    <numFmt numFmtId="168" formatCode="_-* #,##0.00\ _z_ł_-;\-* #,##0.00\ _z_ł_-;_-* &quot;-&quot;??\ _z_ł_-;_-@_-"/>
    <numFmt numFmtId="169" formatCode="mmmm\ d\,\ yyyy"/>
    <numFmt numFmtId="170" formatCode="General_)"/>
    <numFmt numFmtId="171" formatCode="0.0"/>
    <numFmt numFmtId="179" formatCode="#,##0.0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4">
    <xf numFmtId="0" fontId="0" fillId="0" borderId="0"/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167" fontId="8" fillId="0" borderId="0">
      <alignment readingOrder="1"/>
      <protection locked="0"/>
    </xf>
    <xf numFmtId="167" fontId="8" fillId="0" borderId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4" fontId="8" fillId="0" borderId="0">
      <alignment readingOrder="1"/>
      <protection locked="0"/>
    </xf>
    <xf numFmtId="4" fontId="8" fillId="0" borderId="0">
      <alignment readingOrder="1"/>
      <protection locked="0"/>
    </xf>
    <xf numFmtId="0" fontId="8" fillId="0" borderId="0" applyNumberFormat="0">
      <alignment horizontal="center" readingOrder="1"/>
      <protection locked="0"/>
    </xf>
    <xf numFmtId="4" fontId="8" fillId="0" borderId="0">
      <alignment readingOrder="1"/>
      <protection locked="0"/>
    </xf>
    <xf numFmtId="0" fontId="10" fillId="33" borderId="0" applyNumberFormat="0" applyBorder="0" applyAlignment="0" applyProtection="0"/>
    <xf numFmtId="0" fontId="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0" fillId="34" borderId="0" applyNumberFormat="0" applyBorder="0" applyAlignment="0" applyProtection="0"/>
    <xf numFmtId="0" fontId="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0" fillId="35" borderId="0" applyNumberFormat="0" applyBorder="0" applyAlignment="0" applyProtection="0"/>
    <xf numFmtId="0" fontId="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0" fillId="36" borderId="0" applyNumberFormat="0" applyBorder="0" applyAlignment="0" applyProtection="0"/>
    <xf numFmtId="0" fontId="6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0" fillId="37" borderId="0" applyNumberFormat="0" applyBorder="0" applyAlignment="0" applyProtection="0"/>
    <xf numFmtId="0" fontId="6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0" fillId="38" borderId="0" applyNumberFormat="0" applyBorder="0" applyAlignment="0" applyProtection="0"/>
    <xf numFmtId="0" fontId="6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0" fillId="39" borderId="0" applyNumberFormat="0" applyBorder="0" applyAlignment="0" applyProtection="0"/>
    <xf numFmtId="0" fontId="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40" borderId="0" applyNumberFormat="0" applyBorder="0" applyAlignment="0" applyProtection="0"/>
    <xf numFmtId="0" fontId="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0" fillId="41" borderId="0" applyNumberFormat="0" applyBorder="0" applyAlignment="0" applyProtection="0"/>
    <xf numFmtId="0" fontId="6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0" fillId="36" borderId="0" applyNumberFormat="0" applyBorder="0" applyAlignment="0" applyProtection="0"/>
    <xf numFmtId="0" fontId="6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0" fillId="39" borderId="0" applyNumberFormat="0" applyBorder="0" applyAlignment="0" applyProtection="0"/>
    <xf numFmtId="0" fontId="6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0" fillId="42" borderId="0" applyNumberFormat="0" applyBorder="0" applyAlignment="0" applyProtection="0"/>
    <xf numFmtId="0" fontId="6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2" fillId="40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41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2" fillId="44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2" fillId="45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2" fillId="46" borderId="0" applyNumberFormat="0" applyBorder="0" applyAlignment="0" applyProtection="0"/>
    <xf numFmtId="0" fontId="13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2" fillId="47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48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2" fillId="49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44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45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50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4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51" borderId="10" applyNumberFormat="0" applyAlignment="0" applyProtection="0"/>
    <xf numFmtId="0" fontId="19" fillId="6" borderId="4" applyNumberFormat="0" applyAlignment="0" applyProtection="0"/>
    <xf numFmtId="0" fontId="18" fillId="51" borderId="10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1" fillId="52" borderId="11" applyNumberFormat="0" applyAlignment="0" applyProtection="0"/>
    <xf numFmtId="0" fontId="22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9" fontId="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7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8" fillId="0" borderId="13" applyNumberFormat="0" applyFill="0" applyAlignment="0" applyProtection="0"/>
    <xf numFmtId="0" fontId="3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0" fillId="0" borderId="14" applyNumberFormat="0" applyFill="0" applyAlignment="0" applyProtection="0"/>
    <xf numFmtId="0" fontId="41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38" borderId="10" applyNumberFormat="0" applyAlignment="0" applyProtection="0"/>
    <xf numFmtId="0" fontId="46" fillId="5" borderId="4" applyNumberFormat="0" applyAlignment="0" applyProtection="0"/>
    <xf numFmtId="0" fontId="45" fillId="38" borderId="10" applyNumberFormat="0" applyAlignment="0" applyProtection="0"/>
    <xf numFmtId="0" fontId="47" fillId="5" borderId="4" applyNumberFormat="0" applyAlignment="0" applyProtection="0"/>
    <xf numFmtId="0" fontId="47" fillId="5" borderId="4" applyNumberFormat="0" applyAlignment="0" applyProtection="0"/>
    <xf numFmtId="0" fontId="48" fillId="0" borderId="15" applyNumberFormat="0" applyFill="0" applyAlignment="0" applyProtection="0"/>
    <xf numFmtId="0" fontId="49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51" fillId="53" borderId="0" applyNumberFormat="0" applyBorder="0" applyAlignment="0" applyProtection="0"/>
    <xf numFmtId="0" fontId="52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5" fontId="54" fillId="0" borderId="0"/>
    <xf numFmtId="0" fontId="25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4" fillId="0" borderId="0"/>
    <xf numFmtId="0" fontId="27" fillId="0" borderId="0" applyNumberFormat="0" applyFont="0">
      <alignment readingOrder="1"/>
      <protection locked="0"/>
    </xf>
    <xf numFmtId="0" fontId="25" fillId="0" borderId="0"/>
    <xf numFmtId="0" fontId="7" fillId="0" borderId="0"/>
    <xf numFmtId="0" fontId="6" fillId="0" borderId="0"/>
    <xf numFmtId="0" fontId="25" fillId="0" borderId="0"/>
    <xf numFmtId="0" fontId="11" fillId="0" borderId="0"/>
    <xf numFmtId="0" fontId="26" fillId="0" borderId="0"/>
    <xf numFmtId="0" fontId="25" fillId="0" borderId="0"/>
    <xf numFmtId="170" fontId="55" fillId="0" borderId="0"/>
    <xf numFmtId="0" fontId="6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8" fillId="54" borderId="16" applyNumberFormat="0" applyFont="0" applyAlignment="0" applyProtection="0"/>
    <xf numFmtId="0" fontId="10" fillId="54" borderId="16" applyNumberFormat="0" applyFont="0" applyAlignment="0" applyProtection="0"/>
    <xf numFmtId="0" fontId="6" fillId="8" borderId="8" applyNumberFormat="0" applyFont="0" applyAlignment="0" applyProtection="0"/>
    <xf numFmtId="0" fontId="10" fillId="54" borderId="16" applyNumberFormat="0" applyFont="0" applyAlignment="0" applyProtection="0"/>
    <xf numFmtId="0" fontId="11" fillId="8" borderId="8" applyNumberFormat="0" applyFont="0" applyAlignment="0" applyProtection="0"/>
    <xf numFmtId="0" fontId="28" fillId="54" borderId="16" applyNumberFormat="0" applyFont="0" applyAlignment="0" applyProtection="0"/>
    <xf numFmtId="0" fontId="11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6" fillId="51" borderId="17" applyNumberFormat="0" applyAlignment="0" applyProtection="0"/>
    <xf numFmtId="0" fontId="57" fillId="6" borderId="5" applyNumberFormat="0" applyAlignment="0" applyProtection="0"/>
    <xf numFmtId="0" fontId="56" fillId="51" borderId="17" applyNumberFormat="0" applyAlignment="0" applyProtection="0"/>
    <xf numFmtId="0" fontId="58" fillId="6" borderId="5" applyNumberFormat="0" applyAlignment="0" applyProtection="0"/>
    <xf numFmtId="0" fontId="58" fillId="6" borderId="5" applyNumberForma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2" fontId="59" fillId="56" borderId="18" applyProtection="0">
      <alignment horizontal="right"/>
    </xf>
    <xf numFmtId="2" fontId="59" fillId="56" borderId="18" applyProtection="0">
      <alignment horizontal="right"/>
    </xf>
    <xf numFmtId="2" fontId="59" fillId="56" borderId="18" applyProtection="0">
      <alignment horizontal="right"/>
    </xf>
    <xf numFmtId="14" fontId="60" fillId="55" borderId="0" applyBorder="0" applyProtection="0">
      <alignment horizontal="left"/>
    </xf>
    <xf numFmtId="171" fontId="8" fillId="57" borderId="18" applyProtection="0">
      <alignment horizontal="right"/>
    </xf>
    <xf numFmtId="171" fontId="8" fillId="57" borderId="18" applyProtection="0">
      <alignment horizontal="right"/>
    </xf>
    <xf numFmtId="171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5" fillId="0" borderId="9" applyNumberFormat="0" applyFill="0" applyAlignment="0" applyProtection="0"/>
    <xf numFmtId="0" fontId="64" fillId="0" borderId="1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2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9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16" fillId="3" borderId="0" applyNumberFormat="0" applyBorder="0" applyAlignment="0" applyProtection="0"/>
    <xf numFmtId="0" fontId="52" fillId="4" borderId="0" applyNumberFormat="0" applyBorder="0" applyAlignment="0" applyProtection="0"/>
    <xf numFmtId="0" fontId="46" fillId="5" borderId="4" applyNumberFormat="0" applyAlignment="0" applyProtection="0"/>
    <xf numFmtId="0" fontId="57" fillId="6" borderId="5" applyNumberFormat="0" applyAlignment="0" applyProtection="0"/>
    <xf numFmtId="0" fontId="19" fillId="6" borderId="4" applyNumberFormat="0" applyAlignment="0" applyProtection="0"/>
    <xf numFmtId="0" fontId="49" fillId="0" borderId="6" applyNumberFormat="0" applyFill="0" applyAlignment="0" applyProtection="0"/>
    <xf numFmtId="0" fontId="22" fillId="7" borderId="7" applyNumberFormat="0" applyAlignment="0" applyProtection="0"/>
    <xf numFmtId="0" fontId="68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65" fillId="0" borderId="9" applyNumberFormat="0" applyFill="0" applyAlignment="0" applyProtection="0"/>
    <xf numFmtId="0" fontId="1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3" fillId="32" borderId="0" applyNumberFormat="0" applyBorder="0" applyAlignment="0" applyProtection="0"/>
    <xf numFmtId="0" fontId="27" fillId="0" borderId="0" applyNumberFormat="0" applyFont="0">
      <alignment readingOrder="1"/>
      <protection locked="0"/>
    </xf>
    <xf numFmtId="0" fontId="27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0"/>
    <xf numFmtId="0" fontId="26" fillId="0" borderId="0"/>
    <xf numFmtId="0" fontId="11" fillId="0" borderId="0"/>
    <xf numFmtId="9" fontId="26" fillId="0" borderId="0" applyFont="0" applyFill="0" applyBorder="0" applyAlignment="0" applyProtection="0"/>
  </cellStyleXfs>
  <cellXfs count="107">
    <xf numFmtId="0" fontId="0" fillId="0" borderId="0" xfId="0"/>
    <xf numFmtId="0" fontId="7" fillId="0" borderId="0" xfId="0" quotePrefix="1" applyFont="1" applyAlignment="1">
      <alignment horizontal="left"/>
    </xf>
    <xf numFmtId="0" fontId="7" fillId="0" borderId="0" xfId="302"/>
    <xf numFmtId="165" fontId="7" fillId="0" borderId="0" xfId="0" applyNumberFormat="1" applyFont="1" applyAlignment="1">
      <alignment horizontal="center"/>
    </xf>
    <xf numFmtId="0" fontId="1" fillId="0" borderId="0" xfId="0" applyFont="1"/>
    <xf numFmtId="0" fontId="7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4" fillId="0" borderId="0" xfId="0" applyFont="1" applyAlignment="1">
      <alignment horizontal="centerContinuous" vertical="center"/>
    </xf>
    <xf numFmtId="0" fontId="73" fillId="0" borderId="0" xfId="302" applyFont="1"/>
    <xf numFmtId="0" fontId="74" fillId="0" borderId="0" xfId="0" applyFont="1" applyAlignment="1">
      <alignment horizontal="centerContinuous"/>
    </xf>
    <xf numFmtId="0" fontId="78" fillId="0" borderId="0" xfId="0" applyFont="1" applyAlignment="1">
      <alignment horizontal="centerContinuous"/>
    </xf>
    <xf numFmtId="0" fontId="73" fillId="0" borderId="0" xfId="0" applyFont="1" applyAlignment="1">
      <alignment horizontal="centerContinuous"/>
    </xf>
    <xf numFmtId="0" fontId="72" fillId="0" borderId="0" xfId="302" applyFont="1" applyAlignment="1">
      <alignment horizontal="centerContinuous"/>
    </xf>
    <xf numFmtId="0" fontId="73" fillId="0" borderId="0" xfId="302" applyFont="1" applyAlignment="1">
      <alignment horizontal="centerContinuous"/>
    </xf>
    <xf numFmtId="0" fontId="76" fillId="0" borderId="0" xfId="302" applyFont="1" applyAlignment="1">
      <alignment horizontal="centerContinuous"/>
    </xf>
    <xf numFmtId="0" fontId="74" fillId="0" borderId="0" xfId="302" applyFont="1" applyAlignment="1">
      <alignment horizontal="centerContinuous" vertical="center"/>
    </xf>
    <xf numFmtId="0" fontId="78" fillId="0" borderId="0" xfId="302" applyFont="1" applyAlignment="1">
      <alignment horizontal="centerContinuous"/>
    </xf>
    <xf numFmtId="0" fontId="74" fillId="0" borderId="0" xfId="302" applyFont="1" applyAlignment="1">
      <alignment horizontal="centerContinuous"/>
    </xf>
    <xf numFmtId="0" fontId="68" fillId="0" borderId="0" xfId="302" applyFont="1"/>
    <xf numFmtId="0" fontId="73" fillId="60" borderId="0" xfId="302" applyFont="1" applyFill="1"/>
    <xf numFmtId="0" fontId="73" fillId="60" borderId="0" xfId="261" applyFont="1" applyFill="1"/>
    <xf numFmtId="0" fontId="73" fillId="60" borderId="0" xfId="0" applyFont="1" applyFill="1"/>
    <xf numFmtId="0" fontId="73" fillId="60" borderId="0" xfId="261" quotePrefix="1" applyFont="1" applyFill="1" applyAlignment="1">
      <alignment horizontal="left"/>
    </xf>
    <xf numFmtId="0" fontId="73" fillId="60" borderId="0" xfId="0" quotePrefix="1" applyFont="1" applyFill="1" applyAlignment="1">
      <alignment horizontal="left"/>
    </xf>
    <xf numFmtId="0" fontId="77" fillId="61" borderId="0" xfId="0" applyFont="1" applyFill="1" applyAlignment="1">
      <alignment horizontal="centerContinuous"/>
    </xf>
    <xf numFmtId="0" fontId="81" fillId="0" borderId="0" xfId="0" applyFont="1"/>
    <xf numFmtId="0" fontId="77" fillId="0" borderId="0" xfId="302" applyFont="1"/>
    <xf numFmtId="0" fontId="80" fillId="0" borderId="0" xfId="0" applyFont="1" applyAlignment="1">
      <alignment horizontal="left"/>
    </xf>
    <xf numFmtId="0" fontId="80" fillId="59" borderId="0" xfId="0" applyFont="1" applyFill="1" applyAlignment="1">
      <alignment horizontal="left"/>
    </xf>
    <xf numFmtId="0" fontId="80" fillId="60" borderId="0" xfId="0" applyFont="1" applyFill="1" applyAlignment="1">
      <alignment horizontal="left"/>
    </xf>
    <xf numFmtId="164" fontId="80" fillId="0" borderId="0" xfId="323" applyNumberFormat="1" applyFont="1" applyAlignment="1">
      <alignment horizontal="center"/>
    </xf>
    <xf numFmtId="164" fontId="80" fillId="59" borderId="0" xfId="323" applyNumberFormat="1" applyFont="1" applyFill="1" applyAlignment="1">
      <alignment horizontal="center"/>
    </xf>
    <xf numFmtId="0" fontId="83" fillId="0" borderId="0" xfId="0" applyFont="1"/>
    <xf numFmtId="0" fontId="80" fillId="0" borderId="0" xfId="0" applyFont="1"/>
    <xf numFmtId="0" fontId="80" fillId="61" borderId="0" xfId="0" applyFont="1" applyFill="1" applyAlignment="1">
      <alignment horizontal="centerContinuous"/>
    </xf>
    <xf numFmtId="0" fontId="80" fillId="61" borderId="0" xfId="0" applyFont="1" applyFill="1" applyAlignment="1">
      <alignment horizontal="center"/>
    </xf>
    <xf numFmtId="3" fontId="80" fillId="59" borderId="0" xfId="0" applyNumberFormat="1" applyFont="1" applyFill="1" applyAlignment="1">
      <alignment horizontal="center"/>
    </xf>
    <xf numFmtId="3" fontId="80" fillId="0" borderId="0" xfId="0" applyNumberFormat="1" applyFont="1" applyAlignment="1">
      <alignment horizontal="center"/>
    </xf>
    <xf numFmtId="3" fontId="80" fillId="60" borderId="0" xfId="0" applyNumberFormat="1" applyFont="1" applyFill="1" applyAlignment="1">
      <alignment horizontal="center"/>
    </xf>
    <xf numFmtId="0" fontId="80" fillId="0" borderId="0" xfId="261" applyFont="1"/>
    <xf numFmtId="165" fontId="80" fillId="60" borderId="0" xfId="261" applyNumberFormat="1" applyFont="1" applyFill="1" applyAlignment="1">
      <alignment horizontal="center"/>
    </xf>
    <xf numFmtId="165" fontId="80" fillId="0" borderId="0" xfId="261" applyNumberFormat="1" applyFont="1" applyAlignment="1">
      <alignment horizontal="center"/>
    </xf>
    <xf numFmtId="3" fontId="80" fillId="59" borderId="0" xfId="261" applyNumberFormat="1" applyFont="1" applyFill="1" applyAlignment="1">
      <alignment horizontal="center"/>
    </xf>
    <xf numFmtId="3" fontId="80" fillId="0" borderId="0" xfId="261" applyNumberFormat="1" applyFont="1" applyAlignment="1">
      <alignment horizontal="center"/>
    </xf>
    <xf numFmtId="3" fontId="80" fillId="60" borderId="0" xfId="261" applyNumberFormat="1" applyFont="1" applyFill="1" applyAlignment="1">
      <alignment horizontal="center"/>
    </xf>
    <xf numFmtId="0" fontId="80" fillId="60" borderId="0" xfId="0" applyFont="1" applyFill="1"/>
    <xf numFmtId="165" fontId="80" fillId="60" borderId="0" xfId="0" applyNumberFormat="1" applyFont="1" applyFill="1" applyAlignment="1">
      <alignment horizontal="center"/>
    </xf>
    <xf numFmtId="165" fontId="80" fillId="0" borderId="0" xfId="0" applyNumberFormat="1" applyFont="1" applyAlignment="1">
      <alignment horizontal="center"/>
    </xf>
    <xf numFmtId="4" fontId="80" fillId="59" borderId="0" xfId="0" applyNumberFormat="1" applyFont="1" applyFill="1" applyAlignment="1">
      <alignment horizontal="center"/>
    </xf>
    <xf numFmtId="4" fontId="80" fillId="0" borderId="0" xfId="0" applyNumberFormat="1" applyFont="1" applyAlignment="1">
      <alignment horizontal="center"/>
    </xf>
    <xf numFmtId="4" fontId="80" fillId="60" borderId="0" xfId="0" applyNumberFormat="1" applyFont="1" applyFill="1" applyAlignment="1">
      <alignment horizontal="center"/>
    </xf>
    <xf numFmtId="0" fontId="82" fillId="60" borderId="0" xfId="0" applyFont="1" applyFill="1"/>
    <xf numFmtId="0" fontId="80" fillId="0" borderId="0" xfId="302" applyFont="1"/>
    <xf numFmtId="0" fontId="80" fillId="61" borderId="0" xfId="302" applyFont="1" applyFill="1" applyAlignment="1">
      <alignment horizontal="left"/>
    </xf>
    <xf numFmtId="0" fontId="80" fillId="61" borderId="0" xfId="302" applyFont="1" applyFill="1" applyAlignment="1">
      <alignment horizontal="center" wrapText="1"/>
    </xf>
    <xf numFmtId="0" fontId="80" fillId="61" borderId="0" xfId="302" applyFont="1" applyFill="1" applyAlignment="1">
      <alignment horizontal="centerContinuous"/>
    </xf>
    <xf numFmtId="0" fontId="80" fillId="61" borderId="0" xfId="302" applyFont="1" applyFill="1" applyAlignment="1">
      <alignment horizontal="centerContinuous" wrapText="1"/>
    </xf>
    <xf numFmtId="0" fontId="80" fillId="61" borderId="0" xfId="302" applyFont="1" applyFill="1"/>
    <xf numFmtId="0" fontId="82" fillId="0" borderId="0" xfId="261" applyFont="1"/>
    <xf numFmtId="0" fontId="80" fillId="61" borderId="0" xfId="302" applyFont="1" applyFill="1" applyAlignment="1">
      <alignment horizontal="center"/>
    </xf>
    <xf numFmtId="0" fontId="80" fillId="0" borderId="0" xfId="0" applyFont="1" applyAlignment="1">
      <alignment horizontal="center"/>
    </xf>
    <xf numFmtId="0" fontId="80" fillId="0" borderId="0" xfId="0" applyFont="1" applyAlignment="1">
      <alignment horizontal="center" wrapText="1"/>
    </xf>
    <xf numFmtId="0" fontId="80" fillId="0" borderId="0" xfId="0" applyFont="1" applyAlignment="1">
      <alignment horizontal="centerContinuous"/>
    </xf>
    <xf numFmtId="0" fontId="80" fillId="0" borderId="0" xfId="0" applyFont="1" applyAlignment="1">
      <alignment horizontal="centerContinuous" wrapText="1"/>
    </xf>
    <xf numFmtId="165" fontId="80" fillId="0" borderId="0" xfId="0" applyNumberFormat="1" applyFont="1"/>
    <xf numFmtId="164" fontId="77" fillId="0" borderId="0" xfId="302" applyNumberFormat="1" applyFont="1"/>
    <xf numFmtId="0" fontId="80" fillId="60" borderId="0" xfId="0" applyFont="1" applyFill="1" applyAlignment="1">
      <alignment horizontal="center" wrapText="1"/>
    </xf>
    <xf numFmtId="0" fontId="80" fillId="60" borderId="0" xfId="0" applyFont="1" applyFill="1" applyAlignment="1">
      <alignment horizontal="centerContinuous" wrapText="1"/>
    </xf>
    <xf numFmtId="0" fontId="0" fillId="0" borderId="0" xfId="0" applyAlignment="1">
      <alignment horizontal="centerContinuous"/>
    </xf>
    <xf numFmtId="166" fontId="73" fillId="0" borderId="0" xfId="0" applyNumberFormat="1" applyFont="1" applyAlignment="1">
      <alignment horizontal="centerContinuous"/>
    </xf>
    <xf numFmtId="0" fontId="79" fillId="0" borderId="0" xfId="0" applyFont="1" applyAlignment="1">
      <alignment horizontal="centerContinuous"/>
    </xf>
    <xf numFmtId="0" fontId="80" fillId="60" borderId="0" xfId="0" applyFont="1" applyFill="1" applyAlignment="1">
      <alignment horizontal="centerContinuous"/>
    </xf>
    <xf numFmtId="0" fontId="83" fillId="60" borderId="0" xfId="0" applyFont="1" applyFill="1" applyAlignment="1">
      <alignment horizontal="centerContinuous"/>
    </xf>
    <xf numFmtId="0" fontId="75" fillId="0" borderId="0" xfId="0" applyFont="1" applyAlignment="1">
      <alignment horizontal="left" wrapText="1"/>
    </xf>
    <xf numFmtId="165" fontId="83" fillId="0" borderId="0" xfId="0" applyNumberFormat="1" applyFont="1" applyAlignment="1">
      <alignment horizontal="center"/>
    </xf>
    <xf numFmtId="164" fontId="80" fillId="0" borderId="0" xfId="0" applyNumberFormat="1" applyFont="1" applyAlignment="1">
      <alignment horizontal="center"/>
    </xf>
    <xf numFmtId="164" fontId="83" fillId="60" borderId="0" xfId="0" applyNumberFormat="1" applyFont="1" applyFill="1" applyAlignment="1">
      <alignment horizontal="center"/>
    </xf>
    <xf numFmtId="0" fontId="75" fillId="0" borderId="0" xfId="0" applyFont="1" applyAlignment="1">
      <alignment horizontal="left"/>
    </xf>
    <xf numFmtId="0" fontId="75" fillId="0" borderId="0" xfId="0" applyFont="1"/>
    <xf numFmtId="0" fontId="80" fillId="59" borderId="0" xfId="0" applyFont="1" applyFill="1"/>
    <xf numFmtId="0" fontId="7" fillId="60" borderId="0" xfId="0" applyFont="1" applyFill="1"/>
    <xf numFmtId="0" fontId="81" fillId="0" borderId="0" xfId="0" applyFont="1" applyAlignment="1">
      <alignment horizontal="left"/>
    </xf>
    <xf numFmtId="0" fontId="80" fillId="60" borderId="0" xfId="302" applyFont="1" applyFill="1" applyAlignment="1">
      <alignment horizontal="centerContinuous"/>
    </xf>
    <xf numFmtId="0" fontId="80" fillId="60" borderId="0" xfId="302" applyFont="1" applyFill="1" applyAlignment="1">
      <alignment horizontal="centerContinuous" vertical="center"/>
    </xf>
    <xf numFmtId="0" fontId="80" fillId="61" borderId="0" xfId="0" applyFont="1" applyFill="1"/>
    <xf numFmtId="0" fontId="80" fillId="61" borderId="0" xfId="0" applyFont="1" applyFill="1" applyAlignment="1">
      <alignment horizontal="left" vertical="center" wrapText="1"/>
    </xf>
    <xf numFmtId="0" fontId="80" fillId="61" borderId="0" xfId="0" applyFont="1" applyFill="1" applyAlignment="1">
      <alignment horizontal="center" vertical="center" wrapText="1"/>
    </xf>
    <xf numFmtId="0" fontId="80" fillId="61" borderId="0" xfId="0" applyFont="1" applyFill="1" applyAlignment="1">
      <alignment horizontal="centerContinuous" vertical="center" wrapText="1"/>
    </xf>
    <xf numFmtId="0" fontId="8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0" fillId="60" borderId="0" xfId="302" applyFont="1" applyFill="1" applyAlignment="1">
      <alignment horizontal="centerContinuous" wrapText="1"/>
    </xf>
    <xf numFmtId="0" fontId="77" fillId="0" borderId="0" xfId="0" applyFont="1" applyAlignment="1">
      <alignment vertical="center"/>
    </xf>
    <xf numFmtId="0" fontId="80" fillId="62" borderId="0" xfId="0" applyFont="1" applyFill="1" applyAlignment="1">
      <alignment horizontal="left"/>
    </xf>
    <xf numFmtId="3" fontId="80" fillId="62" borderId="0" xfId="0" applyNumberFormat="1" applyFont="1" applyFill="1" applyAlignment="1">
      <alignment horizontal="center"/>
    </xf>
    <xf numFmtId="4" fontId="80" fillId="62" borderId="0" xfId="0" applyNumberFormat="1" applyFont="1" applyFill="1" applyAlignment="1">
      <alignment horizontal="center"/>
    </xf>
    <xf numFmtId="3" fontId="80" fillId="62" borderId="0" xfId="261" applyNumberFormat="1" applyFont="1" applyFill="1" applyAlignment="1">
      <alignment horizontal="center"/>
    </xf>
    <xf numFmtId="0" fontId="85" fillId="0" borderId="0" xfId="0" applyFont="1" applyAlignment="1">
      <alignment horizontal="left" vertical="center"/>
    </xf>
    <xf numFmtId="0" fontId="80" fillId="63" borderId="0" xfId="0" applyFont="1" applyFill="1" applyAlignment="1">
      <alignment horizontal="left"/>
    </xf>
    <xf numFmtId="3" fontId="80" fillId="63" borderId="0" xfId="0" applyNumberFormat="1" applyFont="1" applyFill="1" applyAlignment="1">
      <alignment horizontal="center"/>
    </xf>
    <xf numFmtId="4" fontId="80" fillId="63" borderId="0" xfId="0" applyNumberFormat="1" applyFont="1" applyFill="1" applyAlignment="1">
      <alignment horizontal="center"/>
    </xf>
    <xf numFmtId="3" fontId="80" fillId="63" borderId="0" xfId="261" applyNumberFormat="1" applyFont="1" applyFill="1" applyAlignment="1">
      <alignment horizontal="center"/>
    </xf>
    <xf numFmtId="179" fontId="80" fillId="59" borderId="0" xfId="0" applyNumberFormat="1" applyFont="1" applyFill="1" applyAlignment="1">
      <alignment horizontal="center"/>
    </xf>
    <xf numFmtId="0" fontId="80" fillId="64" borderId="0" xfId="0" applyFont="1" applyFill="1" applyAlignment="1">
      <alignment horizontal="left"/>
    </xf>
    <xf numFmtId="3" fontId="80" fillId="64" borderId="0" xfId="0" applyNumberFormat="1" applyFont="1" applyFill="1" applyAlignment="1">
      <alignment horizontal="center"/>
    </xf>
    <xf numFmtId="4" fontId="80" fillId="64" borderId="0" xfId="0" applyNumberFormat="1" applyFont="1" applyFill="1" applyAlignment="1">
      <alignment horizontal="center"/>
    </xf>
    <xf numFmtId="3" fontId="80" fillId="64" borderId="0" xfId="261" applyNumberFormat="1" applyFont="1" applyFill="1" applyAlignment="1">
      <alignment horizontal="center"/>
    </xf>
  </cellXfs>
  <cellStyles count="444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3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7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1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5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9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3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4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8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2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6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10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4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5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9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3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7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1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5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2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6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400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4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8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2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1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5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7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0" xr:uid="{00000000-0005-0000-0000-0000CB000000}"/>
    <cellStyle name="Comma 11" xfId="176" xr:uid="{00000000-0005-0000-0000-0000CC000000}"/>
    <cellStyle name="Comma 11 2" xfId="177" xr:uid="{00000000-0005-0000-0000-0000CD000000}"/>
    <cellStyle name="Comma 11 3" xfId="431" xr:uid="{00000000-0005-0000-0000-0000CE000000}"/>
    <cellStyle name="Comma 12" xfId="432" xr:uid="{00000000-0005-0000-0000-0000CF000000}"/>
    <cellStyle name="Comma 13" xfId="433" xr:uid="{00000000-0005-0000-0000-0000D0000000}"/>
    <cellStyle name="Comma 14" xfId="434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5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8" xr:uid="{00000000-0005-0000-0000-0000E5000000}"/>
    <cellStyle name="Comma 6 3" xfId="436" xr:uid="{00000000-0005-0000-0000-0000E6000000}"/>
    <cellStyle name="Comma 7" xfId="196" xr:uid="{00000000-0005-0000-0000-0000E7000000}"/>
    <cellStyle name="Comma 7 2" xfId="421" xr:uid="{00000000-0005-0000-0000-0000E8000000}"/>
    <cellStyle name="Comma 7 2 2" xfId="427" xr:uid="{00000000-0005-0000-0000-0000E9000000}"/>
    <cellStyle name="Comma 7 3" xfId="424" xr:uid="{00000000-0005-0000-0000-0000EA000000}"/>
    <cellStyle name="Comma 7 4" xfId="437" xr:uid="{00000000-0005-0000-0000-0000EB000000}"/>
    <cellStyle name="Comma 8" xfId="197" xr:uid="{00000000-0005-0000-0000-0000EC000000}"/>
    <cellStyle name="Comma 8 2" xfId="438" xr:uid="{00000000-0005-0000-0000-0000ED000000}"/>
    <cellStyle name="Comma 9" xfId="198" xr:uid="{00000000-0005-0000-0000-0000EE000000}"/>
    <cellStyle name="Comma 9 2" xfId="439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90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80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6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7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8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9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3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6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2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4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6" xr:uid="{00000000-0005-0000-0000-000043010000}"/>
    <cellStyle name="Normal 2 6" xfId="271" xr:uid="{00000000-0005-0000-0000-000044010000}"/>
    <cellStyle name="Normal 2 7" xfId="440" xr:uid="{00000000-0005-0000-0000-000045010000}"/>
    <cellStyle name="Normal 20" xfId="429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7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1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2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20" xr:uid="{00000000-0005-0000-0000-000068010000}"/>
    <cellStyle name="Normal 9 3 2" xfId="426" xr:uid="{00000000-0005-0000-0000-000069010000}"/>
    <cellStyle name="Normal 9 4" xfId="423" xr:uid="{00000000-0005-0000-0000-00006A010000}"/>
    <cellStyle name="Normal_Econ2010" xfId="302" xr:uid="{00000000-0005-0000-0000-00006C010000}"/>
    <cellStyle name="Note" xfId="389" builtinId="10" customBuiltin="1"/>
    <cellStyle name="Note 2" xfId="303" xr:uid="{00000000-0005-0000-0000-000074010000}"/>
    <cellStyle name="Note 2 2" xfId="304" xr:uid="{00000000-0005-0000-0000-000075010000}"/>
    <cellStyle name="Note 2 2 2" xfId="305" xr:uid="{00000000-0005-0000-0000-000076010000}"/>
    <cellStyle name="Note 2 2 2 2" xfId="306" xr:uid="{00000000-0005-0000-0000-000077010000}"/>
    <cellStyle name="Note 2 3" xfId="307" xr:uid="{00000000-0005-0000-0000-000078010000}"/>
    <cellStyle name="Note 2 3 2" xfId="308" xr:uid="{00000000-0005-0000-0000-000079010000}"/>
    <cellStyle name="Note 3" xfId="309" xr:uid="{00000000-0005-0000-0000-00007A010000}"/>
    <cellStyle name="Note 3 2" xfId="310" xr:uid="{00000000-0005-0000-0000-00007B010000}"/>
    <cellStyle name="Note 4" xfId="311" xr:uid="{00000000-0005-0000-0000-00007C010000}"/>
    <cellStyle name="Note 4 2" xfId="312" xr:uid="{00000000-0005-0000-0000-00007D010000}"/>
    <cellStyle name="Note 5" xfId="313" xr:uid="{00000000-0005-0000-0000-00007E010000}"/>
    <cellStyle name="Note 6" xfId="314" xr:uid="{00000000-0005-0000-0000-00007F010000}"/>
    <cellStyle name="Note 7" xfId="315" xr:uid="{00000000-0005-0000-0000-000080010000}"/>
    <cellStyle name="Note 8" xfId="316" xr:uid="{00000000-0005-0000-0000-000081010000}"/>
    <cellStyle name="Note 9" xfId="317" xr:uid="{00000000-0005-0000-0000-000082010000}"/>
    <cellStyle name="Output" xfId="384" builtinId="21" customBuiltin="1"/>
    <cellStyle name="Output 2" xfId="318" xr:uid="{00000000-0005-0000-0000-000084010000}"/>
    <cellStyle name="Output 2 2" xfId="319" xr:uid="{00000000-0005-0000-0000-000085010000}"/>
    <cellStyle name="Output 2 2 2" xfId="320" xr:uid="{00000000-0005-0000-0000-000086010000}"/>
    <cellStyle name="Output 2 3" xfId="321" xr:uid="{00000000-0005-0000-0000-000087010000}"/>
    <cellStyle name="Output 3" xfId="322" xr:uid="{00000000-0005-0000-0000-000088010000}"/>
    <cellStyle name="Percent 2" xfId="323" xr:uid="{00000000-0005-0000-0000-00008A010000}"/>
    <cellStyle name="Percent 2 2" xfId="324" xr:uid="{00000000-0005-0000-0000-00008B010000}"/>
    <cellStyle name="Percent 2 2 2" xfId="325" xr:uid="{00000000-0005-0000-0000-00008C010000}"/>
    <cellStyle name="Percent 2 3" xfId="326" xr:uid="{00000000-0005-0000-0000-00008D010000}"/>
    <cellStyle name="Percent 2 4" xfId="327" xr:uid="{00000000-0005-0000-0000-00008E010000}"/>
    <cellStyle name="Percent 2 5" xfId="328" xr:uid="{00000000-0005-0000-0000-00008F010000}"/>
    <cellStyle name="Percent 3" xfId="329" xr:uid="{00000000-0005-0000-0000-000090010000}"/>
    <cellStyle name="Percent 3 2" xfId="330" xr:uid="{00000000-0005-0000-0000-000091010000}"/>
    <cellStyle name="Percent 3 3" xfId="331" xr:uid="{00000000-0005-0000-0000-000092010000}"/>
    <cellStyle name="Percent 4" xfId="332" xr:uid="{00000000-0005-0000-0000-000093010000}"/>
    <cellStyle name="Percent 4 2" xfId="333" xr:uid="{00000000-0005-0000-0000-000094010000}"/>
    <cellStyle name="Percent 4 3" xfId="419" xr:uid="{00000000-0005-0000-0000-000095010000}"/>
    <cellStyle name="Percent 4 4" xfId="443" xr:uid="{00000000-0005-0000-0000-000096010000}"/>
    <cellStyle name="Percent 5" xfId="334" xr:uid="{00000000-0005-0000-0000-000097010000}"/>
    <cellStyle name="Percent 5 2" xfId="422" xr:uid="{00000000-0005-0000-0000-000098010000}"/>
    <cellStyle name="Percent 5 2 2" xfId="428" xr:uid="{00000000-0005-0000-0000-000099010000}"/>
    <cellStyle name="Percent 5 3" xfId="425" xr:uid="{00000000-0005-0000-0000-00009A010000}"/>
    <cellStyle name="Percent 6" xfId="335" xr:uid="{00000000-0005-0000-0000-00009B010000}"/>
    <cellStyle name="Percent 6 2" xfId="336" xr:uid="{00000000-0005-0000-0000-00009C010000}"/>
    <cellStyle name="Percent 7" xfId="337" xr:uid="{00000000-0005-0000-0000-00009D010000}"/>
    <cellStyle name="Percent 8" xfId="338" xr:uid="{00000000-0005-0000-0000-00009E010000}"/>
    <cellStyle name="Percent 8 2" xfId="339" xr:uid="{00000000-0005-0000-0000-00009F010000}"/>
    <cellStyle name="Style 21" xfId="340" xr:uid="{00000000-0005-0000-0000-0000A0010000}"/>
    <cellStyle name="Style 21 2" xfId="341" xr:uid="{00000000-0005-0000-0000-0000A1010000}"/>
    <cellStyle name="Style 21 2 2" xfId="342" xr:uid="{00000000-0005-0000-0000-0000A2010000}"/>
    <cellStyle name="Style 21 3" xfId="343" xr:uid="{00000000-0005-0000-0000-0000A3010000}"/>
    <cellStyle name="Style 22" xfId="344" xr:uid="{00000000-0005-0000-0000-0000A4010000}"/>
    <cellStyle name="Style 22 2" xfId="345" xr:uid="{00000000-0005-0000-0000-0000A5010000}"/>
    <cellStyle name="Style 22 3" xfId="346" xr:uid="{00000000-0005-0000-0000-0000A6010000}"/>
    <cellStyle name="Style 23" xfId="347" xr:uid="{00000000-0005-0000-0000-0000A7010000}"/>
    <cellStyle name="Style 23 2" xfId="348" xr:uid="{00000000-0005-0000-0000-0000A8010000}"/>
    <cellStyle name="Style 23 2 2" xfId="349" xr:uid="{00000000-0005-0000-0000-0000A9010000}"/>
    <cellStyle name="Style 23 2 3" xfId="350" xr:uid="{00000000-0005-0000-0000-0000AA010000}"/>
    <cellStyle name="Style 23 3" xfId="351" xr:uid="{00000000-0005-0000-0000-0000AB010000}"/>
    <cellStyle name="Style 23 3 2" xfId="352" xr:uid="{00000000-0005-0000-0000-0000AC010000}"/>
    <cellStyle name="Style 23 4" xfId="353" xr:uid="{00000000-0005-0000-0000-0000AD010000}"/>
    <cellStyle name="Style 24" xfId="354" xr:uid="{00000000-0005-0000-0000-0000AE010000}"/>
    <cellStyle name="Style 24 2" xfId="355" xr:uid="{00000000-0005-0000-0000-0000AF010000}"/>
    <cellStyle name="Style 24 3" xfId="356" xr:uid="{00000000-0005-0000-0000-0000B0010000}"/>
    <cellStyle name="Style 25" xfId="357" xr:uid="{00000000-0005-0000-0000-0000B1010000}"/>
    <cellStyle name="Style 25 2" xfId="358" xr:uid="{00000000-0005-0000-0000-0000B2010000}"/>
    <cellStyle name="Style 25 3" xfId="359" xr:uid="{00000000-0005-0000-0000-0000B3010000}"/>
    <cellStyle name="Style 26" xfId="360" xr:uid="{00000000-0005-0000-0000-0000B4010000}"/>
    <cellStyle name="Style 26 2" xfId="361" xr:uid="{00000000-0005-0000-0000-0000B5010000}"/>
    <cellStyle name="Style 26 3" xfId="362" xr:uid="{00000000-0005-0000-0000-0000B6010000}"/>
    <cellStyle name="Title" xfId="375" builtinId="15" customBuiltin="1"/>
    <cellStyle name="Title 2" xfId="363" xr:uid="{00000000-0005-0000-0000-0000B8010000}"/>
    <cellStyle name="Title 2 2" xfId="364" xr:uid="{00000000-0005-0000-0000-0000B9010000}"/>
    <cellStyle name="Total" xfId="391" builtinId="25" customBuiltin="1"/>
    <cellStyle name="Total 2" xfId="365" xr:uid="{00000000-0005-0000-0000-0000BB010000}"/>
    <cellStyle name="Total 2 2" xfId="366" xr:uid="{00000000-0005-0000-0000-0000BC010000}"/>
    <cellStyle name="Total 2 2 2" xfId="367" xr:uid="{00000000-0005-0000-0000-0000BD010000}"/>
    <cellStyle name="Total 2 3" xfId="368" xr:uid="{00000000-0005-0000-0000-0000BE010000}"/>
    <cellStyle name="Total 3" xfId="369" xr:uid="{00000000-0005-0000-0000-0000BF010000}"/>
    <cellStyle name="Warning Text" xfId="388" builtinId="11" customBuiltin="1"/>
    <cellStyle name="Warning Text 2" xfId="370" xr:uid="{00000000-0005-0000-0000-0000C1010000}"/>
    <cellStyle name="Warning Text 2 2" xfId="371" xr:uid="{00000000-0005-0000-0000-0000C2010000}"/>
    <cellStyle name="Warning Text 2 3" xfId="372" xr:uid="{00000000-0005-0000-0000-0000C3010000}"/>
    <cellStyle name="Warning Text 3" xfId="373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B1:S22"/>
  <sheetViews>
    <sheetView showGridLines="0" tabSelected="1" zoomScale="75" zoomScaleNormal="75" workbookViewId="0">
      <selection activeCell="P1" sqref="P1"/>
    </sheetView>
  </sheetViews>
  <sheetFormatPr defaultColWidth="9.140625" defaultRowHeight="14.25" x14ac:dyDescent="0.2"/>
  <cols>
    <col min="1" max="1" width="6.42578125" style="4" customWidth="1"/>
    <col min="2" max="2" width="34.140625" style="4" customWidth="1"/>
    <col min="3" max="14" width="9.85546875" style="4" customWidth="1"/>
    <col min="15" max="16384" width="9.140625" style="4"/>
  </cols>
  <sheetData>
    <row r="1" spans="2:19" ht="18.75" x14ac:dyDescent="0.3">
      <c r="B1" s="5" t="s">
        <v>3</v>
      </c>
      <c r="C1" s="5"/>
      <c r="D1" s="5"/>
      <c r="E1" s="5"/>
      <c r="F1" s="5"/>
      <c r="G1" s="12"/>
      <c r="H1" s="12"/>
      <c r="I1" s="12"/>
      <c r="J1" s="69"/>
      <c r="K1" s="70"/>
      <c r="L1" s="12"/>
      <c r="M1" s="12"/>
      <c r="N1" s="12"/>
    </row>
    <row r="2" spans="2:19" ht="15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/>
      <c r="R2"/>
      <c r="S2"/>
    </row>
    <row r="3" spans="2:19" ht="21" x14ac:dyDescent="0.35"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9" ht="15" x14ac:dyDescent="0.25">
      <c r="B4" s="11"/>
      <c r="C4" s="71"/>
      <c r="D4" s="71"/>
      <c r="E4" s="71"/>
      <c r="F4" s="71"/>
      <c r="G4" s="69"/>
      <c r="H4" s="69"/>
      <c r="I4" s="12"/>
      <c r="J4" s="71"/>
      <c r="K4" s="71"/>
      <c r="L4" s="12"/>
      <c r="M4" s="12"/>
      <c r="N4" s="12"/>
    </row>
    <row r="5" spans="2:19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1"/>
      <c r="M5" s="12"/>
      <c r="N5" s="12"/>
    </row>
    <row r="6" spans="2:19" ht="15.75" x14ac:dyDescent="0.25">
      <c r="B6" s="36"/>
      <c r="C6" s="72" t="s">
        <v>5</v>
      </c>
      <c r="D6" s="73"/>
      <c r="E6" s="72"/>
      <c r="F6" s="72"/>
      <c r="G6" s="35" t="s">
        <v>49</v>
      </c>
      <c r="H6" s="35"/>
      <c r="I6" s="35"/>
      <c r="J6" s="35"/>
      <c r="K6" s="72" t="s">
        <v>54</v>
      </c>
      <c r="L6" s="72"/>
      <c r="M6" s="72"/>
      <c r="N6" s="72"/>
    </row>
    <row r="7" spans="2:19" ht="15.75" x14ac:dyDescent="0.25">
      <c r="B7" s="36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7</v>
      </c>
      <c r="L7" s="25" t="s">
        <v>8</v>
      </c>
      <c r="M7" s="25" t="s">
        <v>9</v>
      </c>
      <c r="N7" s="25" t="s">
        <v>10</v>
      </c>
    </row>
    <row r="8" spans="2:19" ht="31.5" x14ac:dyDescent="0.25">
      <c r="B8" s="74" t="s">
        <v>11</v>
      </c>
      <c r="C8" s="75" t="s">
        <v>1</v>
      </c>
      <c r="D8" s="75" t="s">
        <v>1</v>
      </c>
      <c r="E8" s="75" t="s">
        <v>1</v>
      </c>
      <c r="F8" s="75" t="s">
        <v>1</v>
      </c>
      <c r="G8" s="75" t="s">
        <v>1</v>
      </c>
      <c r="H8" s="75" t="s">
        <v>12</v>
      </c>
      <c r="I8" s="75" t="s">
        <v>1</v>
      </c>
      <c r="J8" s="75" t="s">
        <v>1</v>
      </c>
      <c r="K8" s="75" t="s">
        <v>1</v>
      </c>
      <c r="L8" s="75" t="s">
        <v>12</v>
      </c>
      <c r="M8" s="75" t="s">
        <v>1</v>
      </c>
      <c r="N8" s="75" t="s">
        <v>1</v>
      </c>
    </row>
    <row r="9" spans="2:19" ht="15.75" x14ac:dyDescent="0.25">
      <c r="B9" s="29" t="s">
        <v>43</v>
      </c>
      <c r="C9" s="37">
        <v>47779.010531403321</v>
      </c>
      <c r="D9" s="37">
        <v>47786.422511412551</v>
      </c>
      <c r="E9" s="37">
        <v>48025.490056496266</v>
      </c>
      <c r="F9" s="37">
        <v>48308.568949833214</v>
      </c>
      <c r="G9" s="37">
        <v>48459.104254028425</v>
      </c>
      <c r="H9" s="37">
        <v>48734.029692696859</v>
      </c>
      <c r="I9" s="37">
        <v>49010.069152556236</v>
      </c>
      <c r="J9" s="37">
        <v>49255.777717204466</v>
      </c>
      <c r="K9" s="37">
        <v>49447.401677246504</v>
      </c>
      <c r="L9" s="37">
        <v>49586.545168944867</v>
      </c>
      <c r="M9" s="37">
        <v>49764.809476574657</v>
      </c>
      <c r="N9" s="37">
        <v>49955.455820027033</v>
      </c>
    </row>
    <row r="10" spans="2:19" ht="15.75" x14ac:dyDescent="0.25">
      <c r="B10" s="34" t="s">
        <v>13</v>
      </c>
      <c r="C10" s="76">
        <v>2.5032426598139645E-2</v>
      </c>
      <c r="D10" s="76">
        <v>2.3320497067501167E-2</v>
      </c>
      <c r="E10" s="76">
        <v>2.0995032656245582E-2</v>
      </c>
      <c r="F10" s="76">
        <v>1.9095283654781303E-2</v>
      </c>
      <c r="G10" s="76">
        <v>1.423415250883231E-2</v>
      </c>
      <c r="H10" s="76">
        <v>1.9830050702330793E-2</v>
      </c>
      <c r="I10" s="76">
        <v>2.0501177497652456E-2</v>
      </c>
      <c r="J10" s="76">
        <v>1.9607468984537579E-2</v>
      </c>
      <c r="K10" s="76">
        <v>2.0394463299141963E-2</v>
      </c>
      <c r="L10" s="76">
        <v>1.7493227660912325E-2</v>
      </c>
      <c r="M10" s="76">
        <v>1.5399699226481323E-2</v>
      </c>
      <c r="N10" s="76">
        <v>1.4204995540618048E-2</v>
      </c>
    </row>
    <row r="11" spans="2:19" ht="10.35" customHeight="1" x14ac:dyDescent="0.25"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2:19" ht="15.75" x14ac:dyDescent="0.25">
      <c r="B12" s="78" t="s">
        <v>14</v>
      </c>
      <c r="C12" s="75" t="s">
        <v>1</v>
      </c>
      <c r="D12" s="75" t="s">
        <v>1</v>
      </c>
      <c r="E12" s="75" t="s">
        <v>1</v>
      </c>
      <c r="F12" s="75" t="s">
        <v>1</v>
      </c>
      <c r="G12" s="75" t="s">
        <v>1</v>
      </c>
      <c r="H12" s="75" t="s">
        <v>1</v>
      </c>
      <c r="I12" s="75" t="s">
        <v>1</v>
      </c>
      <c r="J12" s="75" t="s">
        <v>1</v>
      </c>
      <c r="K12" s="75" t="s">
        <v>1</v>
      </c>
      <c r="L12" s="75" t="s">
        <v>1</v>
      </c>
      <c r="M12" s="75" t="s">
        <v>1</v>
      </c>
      <c r="N12" s="75" t="s">
        <v>1</v>
      </c>
    </row>
    <row r="13" spans="2:19" ht="15.75" x14ac:dyDescent="0.25">
      <c r="B13" s="29" t="s">
        <v>15</v>
      </c>
      <c r="C13" s="49">
        <v>71.403333333333336</v>
      </c>
      <c r="D13" s="49">
        <v>72.650000000000006</v>
      </c>
      <c r="E13" s="49">
        <v>65.58</v>
      </c>
      <c r="F13" s="49">
        <v>66.726780000000005</v>
      </c>
      <c r="G13" s="49">
        <v>60.489130000000003</v>
      </c>
      <c r="H13" s="49">
        <v>56.93985</v>
      </c>
      <c r="I13" s="49">
        <v>54.35333</v>
      </c>
      <c r="J13" s="49">
        <v>55.409039999999997</v>
      </c>
      <c r="K13" s="49">
        <v>56.172170000000001</v>
      </c>
      <c r="L13" s="49">
        <v>57.462110000000003</v>
      </c>
      <c r="M13" s="49">
        <v>60.343319999999999</v>
      </c>
      <c r="N13" s="49">
        <v>62.907519999999998</v>
      </c>
    </row>
    <row r="14" spans="2:19" ht="15.75" x14ac:dyDescent="0.25">
      <c r="B14" s="34" t="s">
        <v>13</v>
      </c>
      <c r="C14" s="76">
        <v>-0.10237177338250081</v>
      </c>
      <c r="D14" s="76">
        <v>-4.8876281911411801E-2</v>
      </c>
      <c r="E14" s="76">
        <v>-0.19845182318191079</v>
      </c>
      <c r="F14" s="76">
        <v>-0.13206581685744001</v>
      </c>
      <c r="G14" s="76">
        <v>-0.15285285467531862</v>
      </c>
      <c r="H14" s="76">
        <v>-0.216244322092223</v>
      </c>
      <c r="I14" s="76">
        <v>-0.17119045440683134</v>
      </c>
      <c r="J14" s="76">
        <v>-0.16961315981379599</v>
      </c>
      <c r="K14" s="76">
        <v>-7.1367533307224007E-2</v>
      </c>
      <c r="L14" s="76">
        <v>9.1721351566609322E-3</v>
      </c>
      <c r="M14" s="76">
        <v>0.11020465535414292</v>
      </c>
      <c r="N14" s="76">
        <v>0.13532954189424684</v>
      </c>
    </row>
    <row r="15" spans="2:19" ht="10.35" customHeight="1" x14ac:dyDescent="0.25">
      <c r="B15" s="4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2:19" ht="15.75" x14ac:dyDescent="0.25">
      <c r="B16" s="79" t="s">
        <v>2</v>
      </c>
      <c r="C16" s="75" t="s">
        <v>1</v>
      </c>
      <c r="D16" s="75" t="s">
        <v>1</v>
      </c>
      <c r="E16" s="75" t="s">
        <v>1</v>
      </c>
      <c r="F16" s="75" t="s">
        <v>1</v>
      </c>
      <c r="G16" s="75" t="s">
        <v>1</v>
      </c>
      <c r="H16" s="75" t="s">
        <v>1</v>
      </c>
      <c r="I16" s="75" t="s">
        <v>1</v>
      </c>
      <c r="J16" s="75" t="s">
        <v>1</v>
      </c>
      <c r="K16" s="75" t="s">
        <v>1</v>
      </c>
      <c r="L16" s="75" t="s">
        <v>1</v>
      </c>
      <c r="M16" s="75" t="s">
        <v>1</v>
      </c>
      <c r="N16" s="75" t="s">
        <v>1</v>
      </c>
    </row>
    <row r="17" spans="2:14" ht="15.75" x14ac:dyDescent="0.25">
      <c r="B17" s="80" t="s">
        <v>16</v>
      </c>
      <c r="C17" s="102">
        <v>3.1653866666666666</v>
      </c>
      <c r="D17" s="102">
        <v>3.1949199999999998</v>
      </c>
      <c r="E17" s="102">
        <v>3.2080033333333331</v>
      </c>
      <c r="F17" s="102">
        <v>3.2328800000000002</v>
      </c>
      <c r="G17" s="102">
        <v>3.2553719999999999</v>
      </c>
      <c r="H17" s="102">
        <v>3.2812600000000001</v>
      </c>
      <c r="I17" s="102">
        <v>3.301399</v>
      </c>
      <c r="J17" s="102">
        <v>3.3244449999999999</v>
      </c>
      <c r="K17" s="102">
        <v>3.3454989999999998</v>
      </c>
      <c r="L17" s="102">
        <v>3.364366</v>
      </c>
      <c r="M17" s="102">
        <v>3.386844</v>
      </c>
      <c r="N17" s="102">
        <v>3.408652</v>
      </c>
    </row>
    <row r="18" spans="2:14" ht="15.75" x14ac:dyDescent="0.25">
      <c r="B18" s="34" t="s">
        <v>13</v>
      </c>
      <c r="C18" s="76">
        <v>2.7194894399524161E-2</v>
      </c>
      <c r="D18" s="76">
        <v>2.7390256216214937E-2</v>
      </c>
      <c r="E18" s="76">
        <v>2.4608027152510203E-2</v>
      </c>
      <c r="F18" s="76">
        <v>2.8981017412375909E-2</v>
      </c>
      <c r="G18" s="76">
        <v>2.8427911913868398E-2</v>
      </c>
      <c r="H18" s="76">
        <v>2.702415083945775E-2</v>
      </c>
      <c r="I18" s="76">
        <v>2.9113332176504469E-2</v>
      </c>
      <c r="J18" s="76">
        <v>2.832304323080348E-2</v>
      </c>
      <c r="K18" s="76">
        <v>2.7685622411202093E-2</v>
      </c>
      <c r="L18" s="76">
        <v>2.5327465668675941E-2</v>
      </c>
      <c r="M18" s="76">
        <v>2.5881452075317224E-2</v>
      </c>
      <c r="N18" s="76">
        <v>2.5329641489030497E-2</v>
      </c>
    </row>
    <row r="19" spans="2:14" x14ac:dyDescent="0.2">
      <c r="B19" s="24" t="s">
        <v>48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2:14" x14ac:dyDescent="0.2">
      <c r="C20" s="1"/>
      <c r="D20" s="1"/>
      <c r="E20" s="1"/>
      <c r="F20" s="1"/>
    </row>
    <row r="22" spans="2:14" x14ac:dyDescent="0.2">
      <c r="C22" s="3"/>
      <c r="D22" s="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H61"/>
  <sheetViews>
    <sheetView showGridLines="0" zoomScale="75" zoomScaleNormal="75" workbookViewId="0">
      <pane ySplit="10" topLeftCell="A19" activePane="bottomLeft" state="frozen"/>
      <selection activeCell="B55" sqref="B55:C58"/>
      <selection pane="bottomLeft" activeCell="I1" sqref="I1"/>
    </sheetView>
  </sheetViews>
  <sheetFormatPr defaultColWidth="9.140625" defaultRowHeight="15" x14ac:dyDescent="0.25"/>
  <cols>
    <col min="1" max="1" width="9.140625" style="4"/>
    <col min="2" max="2" width="18.42578125" style="7" customWidth="1"/>
    <col min="3" max="3" width="21.5703125" style="7" customWidth="1"/>
    <col min="4" max="4" width="26.140625" style="7" customWidth="1"/>
    <col min="5" max="5" width="19.140625" style="7" customWidth="1"/>
    <col min="6" max="6" width="21.42578125" style="7" customWidth="1"/>
    <col min="7" max="7" width="11.42578125" style="7" bestFit="1" customWidth="1"/>
    <col min="8" max="16384" width="9.140625" style="4"/>
  </cols>
  <sheetData>
    <row r="1" spans="2:8" ht="18.75" x14ac:dyDescent="0.3">
      <c r="B1" s="5" t="s">
        <v>17</v>
      </c>
      <c r="C1" s="6"/>
      <c r="D1" s="6"/>
      <c r="E1" s="6"/>
      <c r="F1" s="6"/>
      <c r="H1" s="97"/>
    </row>
    <row r="2" spans="2:8" x14ac:dyDescent="0.25">
      <c r="C2" s="6"/>
      <c r="D2" s="6"/>
      <c r="E2" s="6"/>
      <c r="F2" s="6"/>
      <c r="H2" s="92"/>
    </row>
    <row r="3" spans="2:8" ht="21" x14ac:dyDescent="0.25">
      <c r="B3" s="8" t="s">
        <v>18</v>
      </c>
      <c r="C3" s="8"/>
      <c r="D3" s="8"/>
      <c r="E3" s="8"/>
      <c r="F3" s="8"/>
    </row>
    <row r="4" spans="2:8" s="2" customFormat="1" ht="9.75" customHeight="1" x14ac:dyDescent="0.25">
      <c r="B4" s="19"/>
      <c r="C4" s="17"/>
      <c r="D4" s="17"/>
      <c r="E4" s="14"/>
      <c r="F4" s="14"/>
      <c r="G4" s="14"/>
    </row>
    <row r="5" spans="2:8" s="2" customFormat="1" ht="9.75" customHeight="1" x14ac:dyDescent="0.25">
      <c r="B5" s="19"/>
      <c r="C5" s="17"/>
      <c r="D5" s="17"/>
      <c r="E5" s="14"/>
      <c r="F5" s="14"/>
      <c r="G5" s="14"/>
    </row>
    <row r="6" spans="2:8" ht="15.75" x14ac:dyDescent="0.25">
      <c r="B6" s="34"/>
      <c r="C6" s="61"/>
      <c r="D6" s="62"/>
      <c r="E6" s="63"/>
      <c r="F6" s="64"/>
      <c r="G6" s="33"/>
    </row>
    <row r="7" spans="2:8" ht="46.9" customHeight="1" x14ac:dyDescent="0.25">
      <c r="B7" s="85"/>
      <c r="C7" s="67" t="s">
        <v>19</v>
      </c>
      <c r="D7" s="67" t="s">
        <v>20</v>
      </c>
      <c r="E7" s="67" t="s">
        <v>21</v>
      </c>
      <c r="F7" s="68" t="s">
        <v>22</v>
      </c>
      <c r="G7" s="33"/>
    </row>
    <row r="8" spans="2:8" s="90" customFormat="1" ht="16.149999999999999" customHeight="1" x14ac:dyDescent="0.25">
      <c r="B8" s="86" t="s">
        <v>23</v>
      </c>
      <c r="C8" s="87" t="s">
        <v>44</v>
      </c>
      <c r="D8" s="87" t="s">
        <v>45</v>
      </c>
      <c r="E8" s="88" t="s">
        <v>24</v>
      </c>
      <c r="F8" s="88" t="s">
        <v>15</v>
      </c>
      <c r="G8" s="89"/>
    </row>
    <row r="9" spans="2:8" ht="14.1" customHeight="1" x14ac:dyDescent="0.25">
      <c r="B9" s="26" t="s">
        <v>0</v>
      </c>
      <c r="C9" s="65"/>
      <c r="D9" s="65"/>
      <c r="E9" s="65"/>
      <c r="F9" s="65"/>
      <c r="G9" s="33"/>
    </row>
    <row r="10" spans="2:8" ht="15" customHeight="1" x14ac:dyDescent="0.25">
      <c r="B10" s="28">
        <v>2010</v>
      </c>
      <c r="C10" s="38">
        <v>16675.223000000002</v>
      </c>
      <c r="D10" s="38">
        <v>36377.564297545745</v>
      </c>
      <c r="E10" s="50">
        <v>2.1740891666666675</v>
      </c>
      <c r="F10" s="50">
        <v>74.609166666666695</v>
      </c>
      <c r="G10" s="33"/>
    </row>
    <row r="11" spans="2:8" ht="15" customHeight="1" x14ac:dyDescent="0.25">
      <c r="B11" s="29">
        <v>2011</v>
      </c>
      <c r="C11" s="37">
        <v>16986.980749999999</v>
      </c>
      <c r="D11" s="37">
        <v>36867.726334967236</v>
      </c>
      <c r="E11" s="49">
        <v>2.2308591666666682</v>
      </c>
      <c r="F11" s="49">
        <v>96.003333333333401</v>
      </c>
      <c r="G11" s="33"/>
    </row>
    <row r="12" spans="2:8" ht="15" customHeight="1" x14ac:dyDescent="0.25">
      <c r="B12" s="28">
        <v>2012</v>
      </c>
      <c r="C12" s="38">
        <v>17375.941999999999</v>
      </c>
      <c r="D12" s="38">
        <v>37034.204394518922</v>
      </c>
      <c r="E12" s="50">
        <v>2.2850558333333342</v>
      </c>
      <c r="F12" s="50">
        <v>102.805833333333</v>
      </c>
      <c r="G12" s="33"/>
    </row>
    <row r="13" spans="2:8" ht="15" customHeight="1" x14ac:dyDescent="0.25">
      <c r="B13" s="29">
        <v>2013</v>
      </c>
      <c r="C13" s="37">
        <v>17680.593250000002</v>
      </c>
      <c r="D13" s="37">
        <v>37331.370008824953</v>
      </c>
      <c r="E13" s="49">
        <v>2.3225341666666681</v>
      </c>
      <c r="F13" s="49">
        <v>100.78416666666701</v>
      </c>
      <c r="G13" s="33"/>
    </row>
    <row r="14" spans="2:8" ht="15" customHeight="1" x14ac:dyDescent="0.25">
      <c r="B14" s="28">
        <v>2014</v>
      </c>
      <c r="C14" s="38">
        <v>18140.74325</v>
      </c>
      <c r="D14" s="38">
        <v>37972.107294844762</v>
      </c>
      <c r="E14" s="50">
        <v>2.3603358333333331</v>
      </c>
      <c r="F14" s="50">
        <v>97.786666666666704</v>
      </c>
      <c r="G14" s="33"/>
    </row>
    <row r="15" spans="2:8" ht="15" customHeight="1" x14ac:dyDescent="0.25">
      <c r="B15" s="29">
        <v>2015</v>
      </c>
      <c r="C15" s="37">
        <v>18701.578249999999</v>
      </c>
      <c r="D15" s="37">
        <v>39032.928931919487</v>
      </c>
      <c r="E15" s="49">
        <v>2.3676458333333326</v>
      </c>
      <c r="F15" s="49">
        <v>56.690833333333401</v>
      </c>
      <c r="G15" s="33"/>
    </row>
    <row r="16" spans="2:8" ht="15" customHeight="1" x14ac:dyDescent="0.25">
      <c r="B16" s="28">
        <v>2016</v>
      </c>
      <c r="C16" s="38">
        <v>19038.635750000001</v>
      </c>
      <c r="D16" s="38">
        <v>39690.368694080767</v>
      </c>
      <c r="E16" s="50">
        <v>2.3893099999999992</v>
      </c>
      <c r="F16" s="50">
        <v>39.1175</v>
      </c>
      <c r="G16" s="33"/>
    </row>
    <row r="17" spans="2:7" ht="15" customHeight="1" x14ac:dyDescent="0.25">
      <c r="B17" s="29">
        <v>2017</v>
      </c>
      <c r="C17" s="37">
        <v>19467.602500000001</v>
      </c>
      <c r="D17" s="37">
        <v>40392.933670953877</v>
      </c>
      <c r="E17" s="49">
        <v>2.4384508333333335</v>
      </c>
      <c r="F17" s="49">
        <v>48.1591666666667</v>
      </c>
      <c r="G17" s="33"/>
    </row>
    <row r="18" spans="2:7" ht="15" customHeight="1" x14ac:dyDescent="0.25">
      <c r="B18" s="28">
        <v>2018</v>
      </c>
      <c r="C18" s="38">
        <v>20088.264749999998</v>
      </c>
      <c r="D18" s="38">
        <v>41354.046192511181</v>
      </c>
      <c r="E18" s="50">
        <v>2.4973133333333353</v>
      </c>
      <c r="F18" s="50">
        <v>63.7233333333334</v>
      </c>
      <c r="G18" s="33"/>
    </row>
    <row r="19" spans="2:7" ht="15" customHeight="1" x14ac:dyDescent="0.25">
      <c r="B19" s="29">
        <v>2019</v>
      </c>
      <c r="C19" s="37">
        <v>20545.527999999998</v>
      </c>
      <c r="D19" s="37">
        <v>41940.355548935317</v>
      </c>
      <c r="E19" s="49">
        <v>2.5435833333333351</v>
      </c>
      <c r="F19" s="49">
        <v>59.765833333333298</v>
      </c>
      <c r="G19" s="33"/>
    </row>
    <row r="20" spans="2:7" ht="15" customHeight="1" x14ac:dyDescent="0.25">
      <c r="B20" s="93">
        <v>2020</v>
      </c>
      <c r="C20" s="94">
        <v>20332.882750000001</v>
      </c>
      <c r="D20" s="94">
        <v>41092.684485634498</v>
      </c>
      <c r="E20" s="95">
        <v>2.5805483333333359</v>
      </c>
      <c r="F20" s="95">
        <v>43.151666666666699</v>
      </c>
      <c r="G20" s="33"/>
    </row>
    <row r="21" spans="2:7" ht="15" customHeight="1" x14ac:dyDescent="0.25">
      <c r="B21" s="29">
        <v>2021</v>
      </c>
      <c r="C21" s="37">
        <v>21233.202000000001</v>
      </c>
      <c r="D21" s="37">
        <v>43701.0516697575</v>
      </c>
      <c r="E21" s="49">
        <v>2.6656100000000023</v>
      </c>
      <c r="F21" s="49">
        <v>58.910833333333301</v>
      </c>
      <c r="G21" s="33"/>
    </row>
    <row r="22" spans="2:7" ht="15" customHeight="1" x14ac:dyDescent="0.25">
      <c r="B22" s="28">
        <v>2022</v>
      </c>
      <c r="C22" s="38">
        <v>22003.52925</v>
      </c>
      <c r="D22" s="38">
        <v>45440.300732778269</v>
      </c>
      <c r="E22" s="50">
        <v>2.8768066666666678</v>
      </c>
      <c r="F22" s="50">
        <v>93.500833333333404</v>
      </c>
      <c r="G22" s="33"/>
    </row>
    <row r="23" spans="2:7" ht="15" customHeight="1" x14ac:dyDescent="0.25">
      <c r="B23" s="29">
        <v>2023</v>
      </c>
      <c r="C23" s="37">
        <v>22534.86</v>
      </c>
      <c r="D23" s="37">
        <v>46071.378238403311</v>
      </c>
      <c r="E23" s="49">
        <v>3.0228916666666672</v>
      </c>
      <c r="F23" s="49">
        <v>78.559166666666698</v>
      </c>
      <c r="G23" s="33"/>
    </row>
    <row r="24" spans="2:7" ht="15" customHeight="1" x14ac:dyDescent="0.25">
      <c r="B24" s="28">
        <v>2024</v>
      </c>
      <c r="C24" s="38">
        <v>23220.24425</v>
      </c>
      <c r="D24" s="38">
        <v>46938.482263279526</v>
      </c>
      <c r="E24" s="50">
        <v>3.1160275</v>
      </c>
      <c r="F24" s="50">
        <v>78.656666666666695</v>
      </c>
      <c r="G24" s="33"/>
    </row>
    <row r="25" spans="2:7" ht="15" customHeight="1" x14ac:dyDescent="0.25">
      <c r="B25" s="98" t="s">
        <v>50</v>
      </c>
      <c r="C25" s="99">
        <v>23712.237000000001</v>
      </c>
      <c r="D25" s="99">
        <v>47975.11811706741</v>
      </c>
      <c r="E25" s="100">
        <v>3.2002975</v>
      </c>
      <c r="F25" s="100">
        <v>69.090028333333393</v>
      </c>
      <c r="G25" s="33"/>
    </row>
    <row r="26" spans="2:7" ht="10.15" customHeight="1" x14ac:dyDescent="0.25">
      <c r="B26" s="52"/>
      <c r="C26" s="39"/>
      <c r="D26" s="39"/>
      <c r="E26" s="51"/>
      <c r="F26" s="51"/>
      <c r="G26" s="33"/>
    </row>
    <row r="27" spans="2:7" ht="15" customHeight="1" x14ac:dyDescent="0.25">
      <c r="B27" s="26" t="s">
        <v>25</v>
      </c>
      <c r="C27" s="38"/>
      <c r="D27" s="38"/>
      <c r="E27" s="50"/>
      <c r="F27" s="50"/>
      <c r="G27" s="33"/>
    </row>
    <row r="28" spans="2:7" ht="10.35" customHeight="1" x14ac:dyDescent="0.2">
      <c r="B28" s="4"/>
      <c r="C28" s="4"/>
      <c r="D28" s="4"/>
      <c r="E28" s="4"/>
      <c r="F28" s="4"/>
      <c r="G28" s="4"/>
    </row>
    <row r="29" spans="2:7" ht="15" customHeight="1" x14ac:dyDescent="0.25">
      <c r="B29" s="103">
        <v>2026</v>
      </c>
      <c r="C29" s="104">
        <v>24215.977500000001</v>
      </c>
      <c r="D29" s="104">
        <v>48864.947028971983</v>
      </c>
      <c r="E29" s="105">
        <v>3.290619000000008</v>
      </c>
      <c r="F29" s="105">
        <v>56.7978375</v>
      </c>
      <c r="G29" s="4"/>
    </row>
    <row r="30" spans="2:7" ht="15" customHeight="1" x14ac:dyDescent="0.25">
      <c r="B30" s="28">
        <v>2027</v>
      </c>
      <c r="C30" s="38">
        <v>24707.264999999999</v>
      </c>
      <c r="D30" s="38">
        <v>49688.695158579583</v>
      </c>
      <c r="E30" s="50">
        <v>3.3763402499999922</v>
      </c>
      <c r="F30" s="50">
        <v>59.22128</v>
      </c>
      <c r="G30" s="33"/>
    </row>
    <row r="31" spans="2:7" ht="15" customHeight="1" x14ac:dyDescent="0.25">
      <c r="B31" s="29">
        <v>2028</v>
      </c>
      <c r="C31" s="37">
        <v>25102.485000000001</v>
      </c>
      <c r="D31" s="37">
        <v>50578.346403409436</v>
      </c>
      <c r="E31" s="49">
        <v>3.4531022499999979</v>
      </c>
      <c r="F31" s="49">
        <v>61.986387499999999</v>
      </c>
      <c r="G31" s="33"/>
    </row>
    <row r="32" spans="2:7" ht="15" customHeight="1" x14ac:dyDescent="0.25">
      <c r="B32" s="28">
        <v>2029</v>
      </c>
      <c r="C32" s="38">
        <v>25558.0825</v>
      </c>
      <c r="D32" s="38">
        <v>51661.847543952288</v>
      </c>
      <c r="E32" s="50">
        <v>3.5308127499999924</v>
      </c>
      <c r="F32" s="50">
        <v>64.018555000000006</v>
      </c>
      <c r="G32" s="33"/>
    </row>
    <row r="33" spans="2:7" ht="15" customHeight="1" x14ac:dyDescent="0.25">
      <c r="B33" s="29">
        <v>2030</v>
      </c>
      <c r="C33" s="37">
        <v>26013.634999999998</v>
      </c>
      <c r="D33" s="37">
        <v>52728.175468277426</v>
      </c>
      <c r="E33" s="49">
        <v>3.6104269999999921</v>
      </c>
      <c r="F33" s="49">
        <v>68.681669999999997</v>
      </c>
      <c r="G33" s="33"/>
    </row>
    <row r="34" spans="2:7" ht="10.35" customHeight="1" x14ac:dyDescent="0.2">
      <c r="B34" s="4"/>
      <c r="C34" s="4"/>
      <c r="D34" s="4"/>
      <c r="E34" s="4"/>
      <c r="F34" s="4"/>
      <c r="G34" s="4"/>
    </row>
    <row r="35" spans="2:7" ht="15" customHeight="1" x14ac:dyDescent="0.25">
      <c r="B35" s="28">
        <v>2031</v>
      </c>
      <c r="C35" s="38">
        <v>26455.697499999998</v>
      </c>
      <c r="D35" s="38">
        <v>53745.579382355892</v>
      </c>
      <c r="E35" s="50">
        <v>3.6933060000000157</v>
      </c>
      <c r="F35" s="50">
        <v>72.516175000000004</v>
      </c>
      <c r="G35" s="33"/>
    </row>
    <row r="36" spans="2:7" ht="15" customHeight="1" x14ac:dyDescent="0.25">
      <c r="B36" s="29">
        <v>2032</v>
      </c>
      <c r="C36" s="37">
        <v>26918.494999999999</v>
      </c>
      <c r="D36" s="37">
        <v>54807.74990714046</v>
      </c>
      <c r="E36" s="49">
        <v>3.7780642499999919</v>
      </c>
      <c r="F36" s="49">
        <v>76.096260000000001</v>
      </c>
      <c r="G36" s="33"/>
    </row>
    <row r="37" spans="2:7" ht="15" customHeight="1" x14ac:dyDescent="0.25">
      <c r="B37" s="28">
        <v>2033</v>
      </c>
      <c r="C37" s="38">
        <v>27389.782500000001</v>
      </c>
      <c r="D37" s="38">
        <v>55921.645610541753</v>
      </c>
      <c r="E37" s="50">
        <v>3.8762252499999956</v>
      </c>
      <c r="F37" s="50">
        <v>79.901197499999995</v>
      </c>
      <c r="G37" s="33"/>
    </row>
    <row r="38" spans="2:7" ht="15" customHeight="1" x14ac:dyDescent="0.25">
      <c r="B38" s="29">
        <v>2034</v>
      </c>
      <c r="C38" s="37">
        <v>27908.654999999999</v>
      </c>
      <c r="D38" s="37">
        <v>57135.236697890774</v>
      </c>
      <c r="E38" s="49">
        <v>3.9688810000000072</v>
      </c>
      <c r="F38" s="49">
        <v>83.8272075</v>
      </c>
      <c r="G38" s="33"/>
    </row>
    <row r="39" spans="2:7" ht="15" customHeight="1" x14ac:dyDescent="0.25">
      <c r="B39" s="28">
        <v>2035</v>
      </c>
      <c r="C39" s="38">
        <v>28429.154999999999</v>
      </c>
      <c r="D39" s="38">
        <v>58344.131028659365</v>
      </c>
      <c r="E39" s="50">
        <v>4.0648882500000107</v>
      </c>
      <c r="F39" s="50">
        <v>87.875924999999995</v>
      </c>
      <c r="G39" s="33"/>
    </row>
    <row r="40" spans="2:7" ht="11.45" customHeight="1" x14ac:dyDescent="0.25">
      <c r="B40" s="30"/>
      <c r="C40" s="39"/>
      <c r="D40" s="39"/>
      <c r="E40" s="51"/>
      <c r="F40" s="51"/>
      <c r="G40" s="33"/>
    </row>
    <row r="41" spans="2:7" ht="15" customHeight="1" x14ac:dyDescent="0.25">
      <c r="B41" s="28">
        <v>2036</v>
      </c>
      <c r="C41" s="38">
        <v>28947.711229424302</v>
      </c>
      <c r="D41" s="38">
        <v>59607.380737014573</v>
      </c>
      <c r="E41" s="50">
        <v>4.1598143082542016</v>
      </c>
      <c r="F41" s="50">
        <v>91.718703686098493</v>
      </c>
      <c r="G41" s="33"/>
    </row>
    <row r="42" spans="2:7" ht="15" customHeight="1" x14ac:dyDescent="0.25">
      <c r="B42" s="29">
        <v>2037</v>
      </c>
      <c r="C42" s="37">
        <v>29430.805919357601</v>
      </c>
      <c r="D42" s="37">
        <v>60809.746353357361</v>
      </c>
      <c r="E42" s="49">
        <v>4.2496955243966061</v>
      </c>
      <c r="F42" s="49">
        <v>93.899672465910896</v>
      </c>
      <c r="G42" s="33"/>
    </row>
    <row r="43" spans="2:7" ht="15" customHeight="1" x14ac:dyDescent="0.25">
      <c r="B43" s="28">
        <v>2038</v>
      </c>
      <c r="C43" s="38">
        <v>29912.9383241824</v>
      </c>
      <c r="D43" s="38">
        <v>61992.479830493838</v>
      </c>
      <c r="E43" s="50">
        <v>4.3402662754737742</v>
      </c>
      <c r="F43" s="50">
        <v>95.395099129263997</v>
      </c>
      <c r="G43" s="33"/>
    </row>
    <row r="44" spans="2:7" ht="15" customHeight="1" x14ac:dyDescent="0.25">
      <c r="B44" s="29">
        <v>2039</v>
      </c>
      <c r="C44" s="37">
        <v>30394.496866273101</v>
      </c>
      <c r="D44" s="37">
        <v>63155.27982249386</v>
      </c>
      <c r="E44" s="49">
        <v>4.4328391520900574</v>
      </c>
      <c r="F44" s="49">
        <v>96.965015750942101</v>
      </c>
      <c r="G44" s="33"/>
    </row>
    <row r="45" spans="2:7" ht="15" customHeight="1" x14ac:dyDescent="0.25">
      <c r="B45" s="28">
        <v>2040</v>
      </c>
      <c r="C45" s="38">
        <v>30871.344220853502</v>
      </c>
      <c r="D45" s="38">
        <v>64278.382732216727</v>
      </c>
      <c r="E45" s="50">
        <v>4.5275945979652876</v>
      </c>
      <c r="F45" s="50">
        <v>98.557172360177503</v>
      </c>
      <c r="G45" s="33"/>
    </row>
    <row r="46" spans="2:7" ht="10.35" customHeight="1" x14ac:dyDescent="0.2">
      <c r="B46" s="4"/>
      <c r="C46" s="4"/>
      <c r="D46" s="4"/>
      <c r="E46" s="4"/>
      <c r="F46" s="4"/>
      <c r="G46" s="4"/>
    </row>
    <row r="47" spans="2:7" ht="15" customHeight="1" x14ac:dyDescent="0.25">
      <c r="B47" s="29">
        <v>2041</v>
      </c>
      <c r="C47" s="37">
        <v>31327.043856603799</v>
      </c>
      <c r="D47" s="37">
        <v>65384.012708256676</v>
      </c>
      <c r="E47" s="49">
        <v>4.6272485160121377</v>
      </c>
      <c r="F47" s="49">
        <v>100.172611456387</v>
      </c>
      <c r="G47" s="33"/>
    </row>
    <row r="48" spans="2:7" ht="15" customHeight="1" x14ac:dyDescent="0.25">
      <c r="B48" s="28">
        <v>2042</v>
      </c>
      <c r="C48" s="38">
        <v>31798.881815528101</v>
      </c>
      <c r="D48" s="38">
        <v>66494.535022525888</v>
      </c>
      <c r="E48" s="50">
        <v>4.7288130881279953</v>
      </c>
      <c r="F48" s="50">
        <v>101.82011803465601</v>
      </c>
      <c r="G48" s="33"/>
    </row>
    <row r="49" spans="2:7" ht="15" customHeight="1" x14ac:dyDescent="0.25">
      <c r="B49" s="29">
        <v>2043</v>
      </c>
      <c r="C49" s="37">
        <v>32268.765132825702</v>
      </c>
      <c r="D49" s="37">
        <v>67621.90297140897</v>
      </c>
      <c r="E49" s="49">
        <v>4.8325719758390902</v>
      </c>
      <c r="F49" s="49">
        <v>103.456542119125</v>
      </c>
      <c r="G49" s="33"/>
    </row>
    <row r="50" spans="2:7" ht="15" customHeight="1" x14ac:dyDescent="0.25">
      <c r="B50" s="28">
        <v>2044</v>
      </c>
      <c r="C50" s="38">
        <v>32735.355630767699</v>
      </c>
      <c r="D50" s="38">
        <v>68759.731706888662</v>
      </c>
      <c r="E50" s="50">
        <v>4.9392766947485089</v>
      </c>
      <c r="F50" s="50">
        <v>105.11069119367799</v>
      </c>
      <c r="G50" s="33"/>
    </row>
    <row r="51" spans="2:7" ht="15" customHeight="1" x14ac:dyDescent="0.25">
      <c r="B51" s="29">
        <v>2045</v>
      </c>
      <c r="C51" s="37">
        <v>33209.468993021503</v>
      </c>
      <c r="D51" s="37">
        <v>69889.122148079536</v>
      </c>
      <c r="E51" s="49">
        <v>5.0493671076635085</v>
      </c>
      <c r="F51" s="49">
        <v>106.773365263461</v>
      </c>
      <c r="G51" s="33"/>
    </row>
    <row r="52" spans="2:7" ht="15" customHeight="1" x14ac:dyDescent="0.25">
      <c r="B52" s="28">
        <v>2046</v>
      </c>
      <c r="C52" s="38">
        <v>33696.966638516402</v>
      </c>
      <c r="D52" s="38">
        <v>71036.824607433446</v>
      </c>
      <c r="E52" s="50">
        <v>5.1632280945403979</v>
      </c>
      <c r="F52" s="50">
        <v>108.45593932211</v>
      </c>
      <c r="G52" s="33"/>
    </row>
    <row r="53" spans="2:7" ht="10.35" customHeight="1" x14ac:dyDescent="0.25">
      <c r="B53" s="30"/>
      <c r="C53" s="47"/>
      <c r="D53" s="47"/>
      <c r="E53" s="51"/>
      <c r="F53" s="51"/>
      <c r="G53" s="33"/>
    </row>
    <row r="54" spans="2:7" ht="15.75" x14ac:dyDescent="0.25">
      <c r="B54" s="82" t="s">
        <v>26</v>
      </c>
      <c r="C54" s="48"/>
      <c r="D54" s="48"/>
      <c r="E54" s="50"/>
      <c r="F54" s="50"/>
      <c r="G54" s="33"/>
    </row>
    <row r="55" spans="2:7" ht="15" customHeight="1" x14ac:dyDescent="0.25">
      <c r="B55" s="28" t="s">
        <v>55</v>
      </c>
      <c r="C55" s="31">
        <f>RATE(2025-2010,,-C10,C25)</f>
        <v>2.3748767146439399E-2</v>
      </c>
      <c r="D55" s="31">
        <f t="shared" ref="D55:F55" si="0">RATE(2025-2010,,-D10,D25)</f>
        <v>1.8619914012110519E-2</v>
      </c>
      <c r="E55" s="31">
        <f>RATE(2025-2010,,-E10,E25)</f>
        <v>2.6110661443721633E-2</v>
      </c>
      <c r="F55" s="31">
        <f t="shared" si="0"/>
        <v>-5.110428078181981E-3</v>
      </c>
      <c r="G55" s="33"/>
    </row>
    <row r="56" spans="2:7" ht="15" customHeight="1" x14ac:dyDescent="0.25">
      <c r="B56" s="29" t="s">
        <v>51</v>
      </c>
      <c r="C56" s="32">
        <f>RATE(2026-2025,,-C25,C29)</f>
        <v>2.1243904571297833E-2</v>
      </c>
      <c r="D56" s="32">
        <f t="shared" ref="D56:F56" si="1">RATE(2026-2025,,-D25,D29)</f>
        <v>1.8547716958887767E-2</v>
      </c>
      <c r="E56" s="32">
        <f>RATE(2026-2025,,-E25,E29)</f>
        <v>2.822284490738998E-2</v>
      </c>
      <c r="F56" s="32">
        <f t="shared" si="1"/>
        <v>-0.17791555641037224</v>
      </c>
      <c r="G56" s="33"/>
    </row>
    <row r="57" spans="2:7" ht="15" customHeight="1" x14ac:dyDescent="0.25">
      <c r="B57" s="28" t="s">
        <v>52</v>
      </c>
      <c r="C57" s="31">
        <f>RATE(2036-2026,,-C29,C41)</f>
        <v>1.8008074563340349E-2</v>
      </c>
      <c r="D57" s="31">
        <f t="shared" ref="D57:F57" si="2">RATE(2036-2026,,-D29,D41)</f>
        <v>2.0070670246102727E-2</v>
      </c>
      <c r="E57" s="31">
        <f>RATE(2036-2026,,-E29,E41)</f>
        <v>2.3716337710730395E-2</v>
      </c>
      <c r="F57" s="31">
        <f t="shared" si="2"/>
        <v>4.9089669996899912E-2</v>
      </c>
      <c r="G57" s="33"/>
    </row>
    <row r="58" spans="2:7" ht="15" customHeight="1" x14ac:dyDescent="0.25">
      <c r="B58" s="29" t="s">
        <v>53</v>
      </c>
      <c r="C58" s="32">
        <f>RATE(2046-2026,,-C29,C52)</f>
        <v>1.6656964712533525E-2</v>
      </c>
      <c r="D58" s="32">
        <f t="shared" ref="D58" si="3">RATE(2046-2026,,-D29,D52)</f>
        <v>1.8882974797235979E-2</v>
      </c>
      <c r="E58" s="32">
        <f>RATE(2046-2026,,-E29,E52)</f>
        <v>2.2779902276163493E-2</v>
      </c>
      <c r="F58" s="32">
        <f>RATE(2046-2026,,-F29,F52)</f>
        <v>3.2870983556889909E-2</v>
      </c>
      <c r="G58" s="33"/>
    </row>
    <row r="59" spans="2:7" ht="15.75" x14ac:dyDescent="0.25">
      <c r="B59" s="24" t="s">
        <v>48</v>
      </c>
      <c r="C59" s="22"/>
      <c r="D59" s="22"/>
      <c r="E59" s="22"/>
      <c r="F59" s="22"/>
      <c r="G59" s="33"/>
    </row>
    <row r="60" spans="2:7" ht="15.75" x14ac:dyDescent="0.25">
      <c r="G60" s="33"/>
    </row>
    <row r="61" spans="2:7" ht="15.75" x14ac:dyDescent="0.25">
      <c r="G61" s="33"/>
    </row>
  </sheetData>
  <printOptions horizontalCentered="1"/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B1:J61"/>
  <sheetViews>
    <sheetView showGridLines="0" zoomScale="75" zoomScaleNormal="75" workbookViewId="0">
      <pane ySplit="10" topLeftCell="A18" activePane="bottomLeft" state="frozen"/>
      <selection activeCell="B55" sqref="B55:C58"/>
      <selection pane="bottomLeft" activeCell="J1" sqref="J1"/>
    </sheetView>
  </sheetViews>
  <sheetFormatPr defaultColWidth="9.140625" defaultRowHeight="12.75" x14ac:dyDescent="0.2"/>
  <cols>
    <col min="1" max="1" width="9.140625" style="2"/>
    <col min="2" max="3" width="17.5703125" style="9" customWidth="1"/>
    <col min="4" max="4" width="15.85546875" style="9" customWidth="1"/>
    <col min="5" max="5" width="17.5703125" style="9" customWidth="1"/>
    <col min="6" max="6" width="23.85546875" style="9" customWidth="1"/>
    <col min="7" max="7" width="14.5703125" style="9" customWidth="1"/>
    <col min="8" max="8" width="9.140625" style="9" customWidth="1"/>
    <col min="9" max="9" width="9.140625" style="9"/>
    <col min="10" max="16384" width="9.140625" style="2"/>
  </cols>
  <sheetData>
    <row r="1" spans="2:9" ht="18.75" x14ac:dyDescent="0.3">
      <c r="B1" s="13" t="s">
        <v>27</v>
      </c>
      <c r="C1" s="13"/>
      <c r="D1" s="14"/>
      <c r="E1" s="14"/>
      <c r="F1" s="14"/>
      <c r="G1" s="14"/>
    </row>
    <row r="2" spans="2:9" ht="15.6" customHeight="1" x14ac:dyDescent="0.2">
      <c r="B2" s="14"/>
      <c r="C2" s="14"/>
      <c r="D2" s="15"/>
      <c r="E2" s="14"/>
      <c r="F2" s="14"/>
      <c r="G2" s="14"/>
    </row>
    <row r="3" spans="2:9" ht="20.45" customHeight="1" x14ac:dyDescent="0.35">
      <c r="B3" s="18" t="s">
        <v>28</v>
      </c>
      <c r="C3" s="18"/>
      <c r="D3" s="18"/>
      <c r="E3" s="18"/>
      <c r="F3" s="18"/>
      <c r="G3" s="18"/>
    </row>
    <row r="4" spans="2:9" ht="7.15" customHeight="1" x14ac:dyDescent="0.25">
      <c r="B4" s="19"/>
      <c r="C4" s="17"/>
      <c r="D4" s="17"/>
      <c r="E4" s="14"/>
      <c r="F4" s="14"/>
      <c r="G4" s="14"/>
    </row>
    <row r="5" spans="2:9" ht="5.45" customHeight="1" x14ac:dyDescent="0.25">
      <c r="B5" s="19"/>
      <c r="C5" s="17"/>
      <c r="D5" s="17"/>
      <c r="E5" s="14"/>
      <c r="F5" s="14"/>
      <c r="G5" s="14"/>
    </row>
    <row r="6" spans="2:9" ht="15.75" x14ac:dyDescent="0.25">
      <c r="B6" s="58"/>
      <c r="C6" s="83" t="s">
        <v>29</v>
      </c>
      <c r="D6" s="83"/>
      <c r="E6" s="83"/>
      <c r="F6" s="83"/>
      <c r="G6" s="83"/>
      <c r="H6" s="53"/>
      <c r="I6" s="53"/>
    </row>
    <row r="7" spans="2:9" ht="19.350000000000001" customHeight="1" x14ac:dyDescent="0.25">
      <c r="B7" s="58"/>
      <c r="C7" s="84" t="s">
        <v>46</v>
      </c>
      <c r="D7" s="83"/>
      <c r="E7" s="83"/>
      <c r="F7" s="83"/>
      <c r="G7" s="83"/>
      <c r="H7" s="53"/>
      <c r="I7" s="53"/>
    </row>
    <row r="8" spans="2:9" ht="61.9" customHeight="1" x14ac:dyDescent="0.25">
      <c r="B8" s="54" t="s">
        <v>30</v>
      </c>
      <c r="C8" s="60" t="s">
        <v>31</v>
      </c>
      <c r="D8" s="57" t="s">
        <v>32</v>
      </c>
      <c r="E8" s="57" t="s">
        <v>33</v>
      </c>
      <c r="F8" s="57" t="s">
        <v>34</v>
      </c>
      <c r="G8" s="91" t="s">
        <v>35</v>
      </c>
      <c r="H8" s="53"/>
      <c r="I8" s="53"/>
    </row>
    <row r="9" spans="2:9" ht="15" customHeight="1" x14ac:dyDescent="0.25">
      <c r="B9" s="26" t="s">
        <v>0</v>
      </c>
      <c r="C9" s="59"/>
      <c r="D9" s="59"/>
      <c r="E9" s="59"/>
      <c r="F9" s="59"/>
      <c r="G9" s="59"/>
      <c r="H9" s="53"/>
      <c r="I9" s="53"/>
    </row>
    <row r="10" spans="2:9" ht="15" customHeight="1" x14ac:dyDescent="0.25">
      <c r="B10" s="28">
        <v>2010</v>
      </c>
      <c r="C10" s="44">
        <v>1438.6818473379999</v>
      </c>
      <c r="D10" s="44">
        <v>22040.884294011998</v>
      </c>
      <c r="E10" s="44">
        <v>4646.6971379489996</v>
      </c>
      <c r="F10" s="44">
        <v>20176.545698024001</v>
      </c>
      <c r="G10" s="44">
        <v>67677.520126510994</v>
      </c>
      <c r="H10" s="53"/>
      <c r="I10" s="53"/>
    </row>
    <row r="11" spans="2:9" ht="15" customHeight="1" x14ac:dyDescent="0.25">
      <c r="B11" s="29">
        <v>2011</v>
      </c>
      <c r="C11" s="43">
        <v>1483.8160938569999</v>
      </c>
      <c r="D11" s="43">
        <v>22596.874477668</v>
      </c>
      <c r="E11" s="43">
        <v>4850.1720382080002</v>
      </c>
      <c r="F11" s="43">
        <v>21232.680615779002</v>
      </c>
      <c r="G11" s="43">
        <v>69868.876500094993</v>
      </c>
      <c r="H11" s="53"/>
      <c r="I11" s="53"/>
    </row>
    <row r="12" spans="2:9" ht="15" customHeight="1" x14ac:dyDescent="0.25">
      <c r="B12" s="28">
        <v>2012</v>
      </c>
      <c r="C12" s="44">
        <v>1509.8668789830001</v>
      </c>
      <c r="D12" s="44">
        <v>22771.340256094001</v>
      </c>
      <c r="E12" s="44">
        <v>4970.4218266300004</v>
      </c>
      <c r="F12" s="44">
        <v>22336.749957577002</v>
      </c>
      <c r="G12" s="44">
        <v>71775.352388860003</v>
      </c>
      <c r="H12" s="53"/>
      <c r="I12" s="53"/>
    </row>
    <row r="13" spans="2:9" ht="15" customHeight="1" x14ac:dyDescent="0.25">
      <c r="B13" s="29">
        <v>2013</v>
      </c>
      <c r="C13" s="43">
        <v>1544.9835676130001</v>
      </c>
      <c r="D13" s="43">
        <v>23028.501505474</v>
      </c>
      <c r="E13" s="43">
        <v>5113.3371774850002</v>
      </c>
      <c r="F13" s="43">
        <v>23506.894083832001</v>
      </c>
      <c r="G13" s="43">
        <v>73809.354526056995</v>
      </c>
      <c r="H13" s="53"/>
      <c r="I13" s="53"/>
    </row>
    <row r="14" spans="2:9" ht="15" customHeight="1" x14ac:dyDescent="0.25">
      <c r="B14" s="28">
        <v>2014</v>
      </c>
      <c r="C14" s="44">
        <v>1589.3781571459999</v>
      </c>
      <c r="D14" s="44">
        <v>23557.683841787002</v>
      </c>
      <c r="E14" s="44">
        <v>5185.7275798319997</v>
      </c>
      <c r="F14" s="44">
        <v>24682.633202625999</v>
      </c>
      <c r="G14" s="44">
        <v>76114.122989192998</v>
      </c>
      <c r="H14" s="53"/>
      <c r="I14" s="53"/>
    </row>
    <row r="15" spans="2:9" ht="15" customHeight="1" x14ac:dyDescent="0.25">
      <c r="B15" s="29">
        <v>2015</v>
      </c>
      <c r="C15" s="43">
        <v>1599.7086543160001</v>
      </c>
      <c r="D15" s="43">
        <v>24161.514936316999</v>
      </c>
      <c r="E15" s="43">
        <v>5204.6897981399998</v>
      </c>
      <c r="F15" s="43">
        <v>25915.276058301999</v>
      </c>
      <c r="G15" s="43">
        <v>78501.232900677001</v>
      </c>
      <c r="H15" s="53"/>
      <c r="I15" s="53"/>
    </row>
    <row r="16" spans="2:9" ht="15" customHeight="1" x14ac:dyDescent="0.25">
      <c r="B16" s="28">
        <v>2016</v>
      </c>
      <c r="C16" s="44">
        <v>1616.322443242</v>
      </c>
      <c r="D16" s="44">
        <v>24706.881344289002</v>
      </c>
      <c r="E16" s="44">
        <v>5183.3012484020001</v>
      </c>
      <c r="F16" s="44">
        <v>27177.007162744001</v>
      </c>
      <c r="G16" s="44">
        <v>80670.438185034</v>
      </c>
      <c r="H16" s="53"/>
      <c r="I16" s="53"/>
    </row>
    <row r="17" spans="2:10" ht="15" customHeight="1" x14ac:dyDescent="0.25">
      <c r="B17" s="29">
        <v>2017</v>
      </c>
      <c r="C17" s="43">
        <v>1665.3589978699999</v>
      </c>
      <c r="D17" s="43">
        <v>25427.960517627002</v>
      </c>
      <c r="E17" s="43">
        <v>5289.3711554499996</v>
      </c>
      <c r="F17" s="43">
        <v>28577.080686330999</v>
      </c>
      <c r="G17" s="43">
        <v>83482.236643892</v>
      </c>
      <c r="H17" s="53"/>
      <c r="I17" s="53"/>
    </row>
    <row r="18" spans="2:10" ht="15" customHeight="1" x14ac:dyDescent="0.25">
      <c r="B18" s="28">
        <v>2018</v>
      </c>
      <c r="C18" s="44">
        <v>1711.039186317</v>
      </c>
      <c r="D18" s="44">
        <v>25971.811232079002</v>
      </c>
      <c r="E18" s="44">
        <v>5376.8326317330002</v>
      </c>
      <c r="F18" s="44">
        <v>29976.939458244</v>
      </c>
      <c r="G18" s="44">
        <v>86228.462482923002</v>
      </c>
      <c r="H18" s="53"/>
      <c r="I18" s="53"/>
    </row>
    <row r="19" spans="2:10" ht="15" customHeight="1" x14ac:dyDescent="0.25">
      <c r="B19" s="29">
        <v>2019</v>
      </c>
      <c r="C19" s="43">
        <v>1743.693204229</v>
      </c>
      <c r="D19" s="43">
        <v>26438.918020079</v>
      </c>
      <c r="E19" s="43">
        <v>5418.1307544430001</v>
      </c>
      <c r="F19" s="43">
        <v>31165.383444141</v>
      </c>
      <c r="G19" s="43">
        <v>88556.633045138995</v>
      </c>
      <c r="H19" s="53"/>
      <c r="I19" s="53"/>
    </row>
    <row r="20" spans="2:10" ht="15" customHeight="1" x14ac:dyDescent="0.25">
      <c r="B20" s="93">
        <v>2020</v>
      </c>
      <c r="C20" s="96">
        <v>1655.8418705409999</v>
      </c>
      <c r="D20" s="96">
        <v>24998.682638645998</v>
      </c>
      <c r="E20" s="96">
        <v>5054.9164294299999</v>
      </c>
      <c r="F20" s="96">
        <v>30906.124397578002</v>
      </c>
      <c r="G20" s="96">
        <v>85896.813178697994</v>
      </c>
      <c r="H20" s="53"/>
      <c r="I20" s="53"/>
    </row>
    <row r="21" spans="2:10" ht="15" customHeight="1" x14ac:dyDescent="0.25">
      <c r="B21" s="29">
        <v>2021</v>
      </c>
      <c r="C21" s="43">
        <v>1754.3732053700001</v>
      </c>
      <c r="D21" s="43">
        <v>26593.613386270998</v>
      </c>
      <c r="E21" s="43">
        <v>5417.1924543060004</v>
      </c>
      <c r="F21" s="43">
        <v>33030.797272868003</v>
      </c>
      <c r="G21" s="43">
        <v>91499.788516008994</v>
      </c>
      <c r="H21" s="53"/>
      <c r="I21" s="53"/>
    </row>
    <row r="22" spans="2:10" ht="15" customHeight="1" x14ac:dyDescent="0.25">
      <c r="B22" s="28">
        <v>2022</v>
      </c>
      <c r="C22" s="44">
        <v>1836.7483933670001</v>
      </c>
      <c r="D22" s="44">
        <v>27743.032799591001</v>
      </c>
      <c r="E22" s="44">
        <v>5634.9854912760002</v>
      </c>
      <c r="F22" s="44">
        <v>34170.850530996002</v>
      </c>
      <c r="G22" s="44">
        <v>94605.649926301005</v>
      </c>
      <c r="H22" s="53"/>
      <c r="I22" s="53"/>
    </row>
    <row r="23" spans="2:10" ht="15" customHeight="1" x14ac:dyDescent="0.25">
      <c r="B23" s="29">
        <v>2023</v>
      </c>
      <c r="C23" s="43">
        <v>1872.621659875</v>
      </c>
      <c r="D23" s="43">
        <v>28063.963887005</v>
      </c>
      <c r="E23" s="43">
        <v>5763.827402164</v>
      </c>
      <c r="F23" s="43">
        <v>35670.276982506002</v>
      </c>
      <c r="G23" s="43">
        <v>97363.689761786998</v>
      </c>
      <c r="H23" s="53"/>
      <c r="I23" s="53"/>
    </row>
    <row r="24" spans="2:10" ht="15" customHeight="1" x14ac:dyDescent="0.25">
      <c r="B24" s="28">
        <v>2024</v>
      </c>
      <c r="C24" s="44">
        <v>1910.940481714</v>
      </c>
      <c r="D24" s="44">
        <v>28471.751533883998</v>
      </c>
      <c r="E24" s="44">
        <v>5885.527555832</v>
      </c>
      <c r="F24" s="44">
        <v>37065.332595610002</v>
      </c>
      <c r="G24" s="44">
        <v>100093.419540314</v>
      </c>
      <c r="H24" s="53"/>
      <c r="I24" s="53"/>
    </row>
    <row r="25" spans="2:10" ht="15" customHeight="1" x14ac:dyDescent="0.25">
      <c r="B25" s="98" t="s">
        <v>50</v>
      </c>
      <c r="C25" s="101">
        <v>1943.143551766</v>
      </c>
      <c r="D25" s="101">
        <v>29070.482455937999</v>
      </c>
      <c r="E25" s="101">
        <v>6017.9022459079997</v>
      </c>
      <c r="F25" s="101">
        <v>38639.815308609999</v>
      </c>
      <c r="G25" s="101">
        <v>103000.367605953</v>
      </c>
      <c r="H25" s="53"/>
      <c r="I25" s="33"/>
      <c r="J25" s="4"/>
    </row>
    <row r="26" spans="2:10" ht="8.65" customHeight="1" x14ac:dyDescent="0.25">
      <c r="B26" s="52"/>
      <c r="C26" s="45"/>
      <c r="D26" s="45"/>
      <c r="E26" s="45"/>
      <c r="F26" s="45"/>
      <c r="G26" s="45"/>
      <c r="H26" s="53"/>
      <c r="I26" s="53"/>
    </row>
    <row r="27" spans="2:10" s="4" customFormat="1" ht="15" customHeight="1" x14ac:dyDescent="0.25">
      <c r="B27" s="26" t="s">
        <v>25</v>
      </c>
      <c r="C27" s="38"/>
      <c r="D27" s="38"/>
      <c r="E27" s="50"/>
      <c r="F27" s="50"/>
      <c r="G27" s="33"/>
      <c r="H27" s="53"/>
      <c r="I27" s="33"/>
    </row>
    <row r="28" spans="2:10" ht="6.6" customHeight="1" x14ac:dyDescent="0.25">
      <c r="B28" s="2"/>
      <c r="C28" s="2"/>
      <c r="D28" s="2"/>
      <c r="E28" s="2"/>
      <c r="F28" s="2"/>
      <c r="G28" s="2"/>
      <c r="H28" s="53"/>
      <c r="I28" s="33"/>
      <c r="J28" s="4"/>
    </row>
    <row r="29" spans="2:10" ht="15" customHeight="1" x14ac:dyDescent="0.25">
      <c r="B29" s="103">
        <v>2026</v>
      </c>
      <c r="C29" s="106">
        <v>1970.5952412500001</v>
      </c>
      <c r="D29" s="106">
        <v>29636.591026793001</v>
      </c>
      <c r="E29" s="106">
        <v>6147.2400844619997</v>
      </c>
      <c r="F29" s="106">
        <v>40147.941144386001</v>
      </c>
      <c r="G29" s="106">
        <v>105857.12662502201</v>
      </c>
      <c r="H29" s="53"/>
      <c r="I29" s="33"/>
      <c r="J29" s="4"/>
    </row>
    <row r="30" spans="2:10" ht="15" customHeight="1" x14ac:dyDescent="0.25">
      <c r="B30" s="28">
        <v>2027</v>
      </c>
      <c r="C30" s="44">
        <v>2008.1767008459999</v>
      </c>
      <c r="D30" s="44">
        <v>30275.222314602001</v>
      </c>
      <c r="E30" s="44">
        <v>6307.0436103769998</v>
      </c>
      <c r="F30" s="44">
        <v>41711.621983452002</v>
      </c>
      <c r="G30" s="44">
        <v>108802.48150305499</v>
      </c>
      <c r="H30" s="53"/>
      <c r="I30" s="53"/>
    </row>
    <row r="31" spans="2:10" ht="15" customHeight="1" x14ac:dyDescent="0.25">
      <c r="B31" s="29">
        <v>2028</v>
      </c>
      <c r="C31" s="43">
        <v>2048.1739798509998</v>
      </c>
      <c r="D31" s="43">
        <v>30942.578353569999</v>
      </c>
      <c r="E31" s="43">
        <v>6484.6434865900001</v>
      </c>
      <c r="F31" s="43">
        <v>43321.902934512</v>
      </c>
      <c r="G31" s="43">
        <v>111792.70844704199</v>
      </c>
      <c r="H31" s="53"/>
      <c r="I31" s="53"/>
    </row>
    <row r="32" spans="2:10" ht="15" customHeight="1" x14ac:dyDescent="0.25">
      <c r="B32" s="28">
        <v>2029</v>
      </c>
      <c r="C32" s="44">
        <v>2101.2274199049998</v>
      </c>
      <c r="D32" s="44">
        <v>31604.542120168997</v>
      </c>
      <c r="E32" s="44">
        <v>6669.4740227869997</v>
      </c>
      <c r="F32" s="44">
        <v>44976.223300156998</v>
      </c>
      <c r="G32" s="44">
        <v>114894.024422706</v>
      </c>
      <c r="H32" s="53"/>
      <c r="I32" s="53"/>
    </row>
    <row r="33" spans="2:9" ht="15" customHeight="1" x14ac:dyDescent="0.25">
      <c r="B33" s="29">
        <v>2030</v>
      </c>
      <c r="C33" s="43">
        <v>2153.222009566</v>
      </c>
      <c r="D33" s="43">
        <v>32270.561278547</v>
      </c>
      <c r="E33" s="43">
        <v>6848.9637242919998</v>
      </c>
      <c r="F33" s="43">
        <v>46631.123138342999</v>
      </c>
      <c r="G33" s="43">
        <v>117979.631453643</v>
      </c>
      <c r="H33" s="53"/>
      <c r="I33" s="53"/>
    </row>
    <row r="34" spans="2:9" ht="8.65" customHeight="1" x14ac:dyDescent="0.2">
      <c r="B34" s="2"/>
      <c r="C34" s="2"/>
      <c r="D34" s="2"/>
      <c r="E34" s="2"/>
      <c r="F34" s="2"/>
      <c r="G34" s="2"/>
      <c r="H34" s="2"/>
      <c r="I34" s="2"/>
    </row>
    <row r="35" spans="2:9" ht="15" customHeight="1" x14ac:dyDescent="0.25">
      <c r="B35" s="28">
        <v>2031</v>
      </c>
      <c r="C35" s="44">
        <v>2194.1294490360001</v>
      </c>
      <c r="D35" s="44">
        <v>32930.327133991996</v>
      </c>
      <c r="E35" s="44">
        <v>7038.4388630619997</v>
      </c>
      <c r="F35" s="44">
        <v>48333.276387639002</v>
      </c>
      <c r="G35" s="44">
        <v>121125.081639425</v>
      </c>
      <c r="H35" s="53"/>
      <c r="I35" s="53"/>
    </row>
    <row r="36" spans="2:9" ht="15" customHeight="1" x14ac:dyDescent="0.25">
      <c r="B36" s="29">
        <v>2032</v>
      </c>
      <c r="C36" s="43">
        <v>2233.6503999410002</v>
      </c>
      <c r="D36" s="43">
        <v>33588.383920957</v>
      </c>
      <c r="E36" s="43">
        <v>7237.0951325650003</v>
      </c>
      <c r="F36" s="43">
        <v>50057.556083846001</v>
      </c>
      <c r="G36" s="43">
        <v>124301.70300497</v>
      </c>
      <c r="H36" s="53"/>
      <c r="I36" s="53"/>
    </row>
    <row r="37" spans="2:9" ht="15" customHeight="1" x14ac:dyDescent="0.25">
      <c r="B37" s="28">
        <v>2033</v>
      </c>
      <c r="C37" s="44">
        <v>2273.8880425470002</v>
      </c>
      <c r="D37" s="44">
        <v>34254.215827521002</v>
      </c>
      <c r="E37" s="44">
        <v>7440.8072084140003</v>
      </c>
      <c r="F37" s="44">
        <v>51808.285798424004</v>
      </c>
      <c r="G37" s="44">
        <v>127552.61564696699</v>
      </c>
      <c r="H37" s="53"/>
      <c r="I37" s="53"/>
    </row>
    <row r="38" spans="2:9" ht="15" customHeight="1" x14ac:dyDescent="0.25">
      <c r="B38" s="29">
        <v>2034</v>
      </c>
      <c r="C38" s="43">
        <v>2317.72959868</v>
      </c>
      <c r="D38" s="43">
        <v>34917.524553923999</v>
      </c>
      <c r="E38" s="43">
        <v>7650.0818341410004</v>
      </c>
      <c r="F38" s="43">
        <v>53578.644798645</v>
      </c>
      <c r="G38" s="43">
        <v>130849.19323689101</v>
      </c>
      <c r="H38" s="53"/>
      <c r="I38" s="53"/>
    </row>
    <row r="39" spans="2:9" ht="15" customHeight="1" x14ac:dyDescent="0.25">
      <c r="B39" s="28">
        <v>2035</v>
      </c>
      <c r="C39" s="44">
        <v>2362.5370225470001</v>
      </c>
      <c r="D39" s="44">
        <v>35592.872278798</v>
      </c>
      <c r="E39" s="44">
        <v>7857.0435657489998</v>
      </c>
      <c r="F39" s="44">
        <v>55379.530351603004</v>
      </c>
      <c r="G39" s="44">
        <v>134208.39199666199</v>
      </c>
      <c r="H39" s="53" t="s">
        <v>1</v>
      </c>
      <c r="I39" s="53"/>
    </row>
    <row r="40" spans="2:9" ht="8.65" customHeight="1" x14ac:dyDescent="0.25">
      <c r="B40" s="30"/>
      <c r="C40" s="39"/>
      <c r="D40" s="39"/>
      <c r="E40" s="51"/>
      <c r="F40" s="51"/>
      <c r="G40" s="51"/>
      <c r="H40" s="53"/>
      <c r="I40" s="53"/>
    </row>
    <row r="41" spans="2:9" ht="15" customHeight="1" x14ac:dyDescent="0.25">
      <c r="B41" s="28">
        <v>2036</v>
      </c>
      <c r="C41" s="44">
        <v>2407.9566312470001</v>
      </c>
      <c r="D41" s="44">
        <v>36279.753240074999</v>
      </c>
      <c r="E41" s="44">
        <v>8068.7465098379998</v>
      </c>
      <c r="F41" s="44">
        <v>57211.097077806997</v>
      </c>
      <c r="G41" s="44">
        <v>137586.568907682</v>
      </c>
      <c r="H41" s="53"/>
      <c r="I41" s="53"/>
    </row>
    <row r="42" spans="2:9" ht="15" customHeight="1" x14ac:dyDescent="0.25">
      <c r="B42" s="29">
        <v>2037</v>
      </c>
      <c r="C42" s="43">
        <v>2454.0764229329998</v>
      </c>
      <c r="D42" s="43">
        <v>36955.462917892</v>
      </c>
      <c r="E42" s="43">
        <v>8277.0679000119999</v>
      </c>
      <c r="F42" s="43">
        <v>59072.281900032001</v>
      </c>
      <c r="G42" s="43">
        <v>140961.17783838601</v>
      </c>
      <c r="H42" s="53"/>
      <c r="I42" s="53"/>
    </row>
    <row r="43" spans="2:9" ht="15" customHeight="1" x14ac:dyDescent="0.25">
      <c r="B43" s="28">
        <v>2038</v>
      </c>
      <c r="C43" s="44">
        <v>2500.9909013860001</v>
      </c>
      <c r="D43" s="44">
        <v>37626.884443901996</v>
      </c>
      <c r="E43" s="44">
        <v>8492.4000553139995</v>
      </c>
      <c r="F43" s="44">
        <v>60962.809941318003</v>
      </c>
      <c r="G43" s="44">
        <v>144360.59333327599</v>
      </c>
      <c r="H43" s="53"/>
      <c r="I43" s="53"/>
    </row>
    <row r="44" spans="2:9" ht="15" customHeight="1" x14ac:dyDescent="0.25">
      <c r="B44" s="29">
        <v>2039</v>
      </c>
      <c r="C44" s="43">
        <v>2548.1557550759999</v>
      </c>
      <c r="D44" s="43">
        <v>38305.703556982</v>
      </c>
      <c r="E44" s="43">
        <v>8715.0005626389993</v>
      </c>
      <c r="F44" s="43">
        <v>62884.030896415003</v>
      </c>
      <c r="G44" s="43">
        <v>147811.53760748799</v>
      </c>
      <c r="H44" s="53"/>
      <c r="I44" s="53"/>
    </row>
    <row r="45" spans="2:9" ht="15" customHeight="1" x14ac:dyDescent="0.25">
      <c r="B45" s="28">
        <v>2040</v>
      </c>
      <c r="C45" s="44">
        <v>2596.2934792299998</v>
      </c>
      <c r="D45" s="44">
        <v>38988.102575823999</v>
      </c>
      <c r="E45" s="44">
        <v>8942.0629212389995</v>
      </c>
      <c r="F45" s="44">
        <v>64826.365152407998</v>
      </c>
      <c r="G45" s="44">
        <v>151285.02558732501</v>
      </c>
      <c r="H45" s="53"/>
      <c r="I45" s="53"/>
    </row>
    <row r="46" spans="2:9" ht="8.65" customHeight="1" x14ac:dyDescent="0.2">
      <c r="B46" s="2"/>
      <c r="C46" s="2"/>
      <c r="D46" s="2"/>
      <c r="E46" s="2"/>
      <c r="F46" s="2"/>
      <c r="G46" s="2"/>
      <c r="H46" s="2"/>
      <c r="I46" s="2"/>
    </row>
    <row r="47" spans="2:9" ht="15" customHeight="1" x14ac:dyDescent="0.25">
      <c r="B47" s="29">
        <v>2041</v>
      </c>
      <c r="C47" s="43">
        <v>2644.8227159429998</v>
      </c>
      <c r="D47" s="43">
        <v>39678.881777877999</v>
      </c>
      <c r="E47" s="43">
        <v>9175.660664305</v>
      </c>
      <c r="F47" s="43">
        <v>66800.809554530002</v>
      </c>
      <c r="G47" s="43">
        <v>154789.624850147</v>
      </c>
      <c r="H47" s="53"/>
      <c r="I47" s="53"/>
    </row>
    <row r="48" spans="2:9" ht="15" customHeight="1" x14ac:dyDescent="0.25">
      <c r="B48" s="28">
        <v>2042</v>
      </c>
      <c r="C48" s="44">
        <v>2693.9647656249999</v>
      </c>
      <c r="D48" s="44">
        <v>40387.713063900002</v>
      </c>
      <c r="E48" s="44">
        <v>9417.2018765280009</v>
      </c>
      <c r="F48" s="44">
        <v>68808.800386422998</v>
      </c>
      <c r="G48" s="44">
        <v>158364.791333178</v>
      </c>
      <c r="H48" s="53"/>
      <c r="I48" s="53"/>
    </row>
    <row r="49" spans="2:9" ht="15" customHeight="1" x14ac:dyDescent="0.25">
      <c r="B49" s="29">
        <v>2043</v>
      </c>
      <c r="C49" s="43">
        <v>2744.0533870740001</v>
      </c>
      <c r="D49" s="43">
        <v>41107.331233566998</v>
      </c>
      <c r="E49" s="43">
        <v>9666.8942205509993</v>
      </c>
      <c r="F49" s="43">
        <v>70861.195655482006</v>
      </c>
      <c r="G49" s="43">
        <v>161997.80381441599</v>
      </c>
      <c r="H49" s="53"/>
      <c r="I49" s="53"/>
    </row>
    <row r="50" spans="2:9" ht="15" customHeight="1" x14ac:dyDescent="0.25">
      <c r="B50" s="28">
        <v>2044</v>
      </c>
      <c r="C50" s="44">
        <v>2794.8392519230001</v>
      </c>
      <c r="D50" s="44">
        <v>41835.277944189002</v>
      </c>
      <c r="E50" s="44">
        <v>9921.6484091389993</v>
      </c>
      <c r="F50" s="44">
        <v>72960.695749620994</v>
      </c>
      <c r="G50" s="44">
        <v>165693.72901757699</v>
      </c>
      <c r="H50" s="53"/>
      <c r="I50" s="53"/>
    </row>
    <row r="51" spans="2:9" ht="15" customHeight="1" x14ac:dyDescent="0.25">
      <c r="B51" s="29">
        <v>2045</v>
      </c>
      <c r="C51" s="43">
        <v>2845.9387173119999</v>
      </c>
      <c r="D51" s="43">
        <v>42579.621101380995</v>
      </c>
      <c r="E51" s="43">
        <v>10183.916762823999</v>
      </c>
      <c r="F51" s="43">
        <v>75099.339817728003</v>
      </c>
      <c r="G51" s="43">
        <v>169459.734123303</v>
      </c>
      <c r="H51" s="53"/>
      <c r="I51" s="53"/>
    </row>
    <row r="52" spans="2:9" ht="15" customHeight="1" x14ac:dyDescent="0.25">
      <c r="B52" s="28">
        <v>2046</v>
      </c>
      <c r="C52" s="44">
        <v>2897.4322810240001</v>
      </c>
      <c r="D52" s="44">
        <v>43347.147024422004</v>
      </c>
      <c r="E52" s="44">
        <v>10454.304379384999</v>
      </c>
      <c r="F52" s="44">
        <v>77262.864204408004</v>
      </c>
      <c r="G52" s="44">
        <v>173297.49984078199</v>
      </c>
      <c r="H52" s="53"/>
      <c r="I52" s="53"/>
    </row>
    <row r="53" spans="2:9" ht="8.65" customHeight="1" x14ac:dyDescent="0.25">
      <c r="B53" s="30"/>
      <c r="C53" s="41"/>
      <c r="D53" s="41"/>
      <c r="E53" s="41"/>
      <c r="F53" s="41"/>
      <c r="G53" s="41"/>
      <c r="H53" s="53"/>
      <c r="I53" s="53"/>
    </row>
    <row r="54" spans="2:9" ht="15.75" x14ac:dyDescent="0.25">
      <c r="B54" s="82" t="s">
        <v>26</v>
      </c>
      <c r="C54" s="42"/>
      <c r="D54" s="42"/>
      <c r="E54" s="42"/>
      <c r="F54" s="42"/>
      <c r="G54" s="42"/>
      <c r="H54" s="53"/>
      <c r="I54" s="53"/>
    </row>
    <row r="55" spans="2:9" ht="15" customHeight="1" x14ac:dyDescent="0.25">
      <c r="B55" s="28" t="s">
        <v>55</v>
      </c>
      <c r="C55" s="31">
        <f>RATE(2025-2010,,-C10,C25)</f>
        <v>2.0240770795064537E-2</v>
      </c>
      <c r="D55" s="31">
        <f t="shared" ref="D55:G55" si="0">RATE(2025-2010,,-D10,D25)</f>
        <v>1.8626291970498941E-2</v>
      </c>
      <c r="E55" s="31">
        <f>RATE(2025-2010,,-E10,E25)</f>
        <v>1.7388249712138794E-2</v>
      </c>
      <c r="F55" s="31">
        <f t="shared" si="0"/>
        <v>4.4269391057559615E-2</v>
      </c>
      <c r="G55" s="31">
        <f t="shared" si="0"/>
        <v>2.839420927411147E-2</v>
      </c>
      <c r="H55" s="53"/>
      <c r="I55" s="53"/>
    </row>
    <row r="56" spans="2:9" ht="15" customHeight="1" x14ac:dyDescent="0.25">
      <c r="B56" s="29" t="s">
        <v>51</v>
      </c>
      <c r="C56" s="32">
        <f>RATE(2026-2025,,-C25,C29)</f>
        <v>1.4127463438844141E-2</v>
      </c>
      <c r="D56" s="32">
        <f t="shared" ref="D56:G56" si="1">RATE(2026-2025,,-D25,D29)</f>
        <v>1.9473655853942205E-2</v>
      </c>
      <c r="E56" s="32">
        <f>RATE(2026-2025,,-E25,E29)</f>
        <v>2.1492180043626713E-2</v>
      </c>
      <c r="F56" s="32">
        <f t="shared" si="1"/>
        <v>3.90303582905571E-2</v>
      </c>
      <c r="G56" s="32">
        <f t="shared" si="1"/>
        <v>2.7735425469529101E-2</v>
      </c>
      <c r="H56" s="53"/>
      <c r="I56" s="53"/>
    </row>
    <row r="57" spans="2:9" ht="15" customHeight="1" x14ac:dyDescent="0.25">
      <c r="B57" s="28" t="s">
        <v>52</v>
      </c>
      <c r="C57" s="31">
        <f>RATE(2036-2026,,-C29,C41)</f>
        <v>2.0246522378652689E-2</v>
      </c>
      <c r="D57" s="31">
        <f t="shared" ref="D57:G57" si="2">RATE(2036-2026,,-D29,D41)</f>
        <v>2.043091548681732E-2</v>
      </c>
      <c r="E57" s="31">
        <f>RATE(2036-2026,,-E29,E41)</f>
        <v>2.75727757623737E-2</v>
      </c>
      <c r="F57" s="31">
        <f t="shared" si="2"/>
        <v>3.6052348959333791E-2</v>
      </c>
      <c r="G57" s="31">
        <f t="shared" si="2"/>
        <v>2.6562968815057569E-2</v>
      </c>
      <c r="H57" s="53"/>
      <c r="I57" s="53"/>
    </row>
    <row r="58" spans="2:9" ht="15" customHeight="1" x14ac:dyDescent="0.25">
      <c r="B58" s="29" t="s">
        <v>53</v>
      </c>
      <c r="C58" s="32">
        <f>RATE(2046-2026,,-C29,C52)</f>
        <v>1.9461415395716854E-2</v>
      </c>
      <c r="D58" s="32">
        <f t="shared" ref="D58:G58" si="3">RATE(2046-2026,,-D29,D52)</f>
        <v>1.9193425699023905E-2</v>
      </c>
      <c r="E58" s="32">
        <f>RATE(2046-2026,,-E29,E52)</f>
        <v>2.6906134572859518E-2</v>
      </c>
      <c r="F58" s="32">
        <f t="shared" si="3"/>
        <v>3.3273702027355537E-2</v>
      </c>
      <c r="G58" s="32">
        <f t="shared" si="3"/>
        <v>2.4952194865719732E-2</v>
      </c>
      <c r="H58" s="53"/>
      <c r="I58" s="53"/>
    </row>
    <row r="59" spans="2:9" ht="15.75" x14ac:dyDescent="0.25">
      <c r="B59" s="23" t="s">
        <v>47</v>
      </c>
      <c r="C59" s="21"/>
      <c r="D59" s="21"/>
      <c r="E59" s="21"/>
      <c r="F59" s="21"/>
      <c r="G59" s="21"/>
      <c r="H59" s="53"/>
      <c r="I59" s="53"/>
    </row>
    <row r="60" spans="2:9" ht="15.75" x14ac:dyDescent="0.25">
      <c r="B60" s="27"/>
      <c r="C60" s="27"/>
      <c r="D60" s="27"/>
      <c r="E60" s="27"/>
      <c r="F60" s="27"/>
      <c r="G60" s="27"/>
      <c r="H60" s="53"/>
      <c r="I60" s="53"/>
    </row>
    <row r="61" spans="2:9" ht="15" x14ac:dyDescent="0.25">
      <c r="B61" s="27"/>
      <c r="C61" s="27"/>
      <c r="D61" s="27"/>
      <c r="E61" s="27"/>
      <c r="F61" s="27"/>
      <c r="G61" s="27"/>
      <c r="H61" s="27"/>
      <c r="I61" s="27"/>
    </row>
  </sheetData>
  <printOptions horizontalCentered="1"/>
  <pageMargins left="0.7" right="0.7" top="0.75" bottom="0.75" header="0.3" footer="0.3"/>
  <pageSetup scale="86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B1:K61"/>
  <sheetViews>
    <sheetView showGridLines="0" zoomScale="75" zoomScaleNormal="75" workbookViewId="0">
      <pane ySplit="10" topLeftCell="A18" activePane="bottomLeft" state="frozen"/>
      <selection activeCell="B55" sqref="B55:C58"/>
      <selection pane="bottomLeft" activeCell="J1" sqref="J1"/>
    </sheetView>
  </sheetViews>
  <sheetFormatPr defaultColWidth="9.140625" defaultRowHeight="12.75" x14ac:dyDescent="0.2"/>
  <cols>
    <col min="1" max="1" width="9.140625" style="2"/>
    <col min="2" max="2" width="17.5703125" style="9" customWidth="1"/>
    <col min="3" max="3" width="14.5703125" style="9" customWidth="1"/>
    <col min="4" max="4" width="17.5703125" style="9" customWidth="1"/>
    <col min="5" max="5" width="15.42578125" style="9" customWidth="1"/>
    <col min="6" max="7" width="17.5703125" style="9" customWidth="1"/>
    <col min="8" max="9" width="9.140625" style="9"/>
    <col min="10" max="10" width="12.140625" style="2" customWidth="1"/>
    <col min="11" max="16384" width="9.140625" style="2"/>
  </cols>
  <sheetData>
    <row r="1" spans="2:11" ht="18.75" x14ac:dyDescent="0.3">
      <c r="B1" s="13" t="s">
        <v>36</v>
      </c>
      <c r="C1" s="13"/>
      <c r="D1" s="14"/>
      <c r="E1" s="14"/>
      <c r="F1" s="14"/>
      <c r="G1" s="14"/>
      <c r="J1" s="97"/>
      <c r="K1" s="97"/>
    </row>
    <row r="2" spans="2:11" ht="12" customHeight="1" x14ac:dyDescent="0.2">
      <c r="B2" s="14"/>
      <c r="C2" s="14"/>
      <c r="D2" s="15"/>
      <c r="E2" s="14"/>
      <c r="F2" s="14"/>
      <c r="G2" s="14"/>
      <c r="J2" s="92"/>
      <c r="K2" s="92"/>
    </row>
    <row r="3" spans="2:11" ht="21" x14ac:dyDescent="0.2">
      <c r="B3" s="16" t="s">
        <v>37</v>
      </c>
      <c r="C3" s="16"/>
      <c r="D3" s="16"/>
      <c r="E3" s="16"/>
      <c r="F3" s="16"/>
      <c r="G3" s="16"/>
    </row>
    <row r="4" spans="2:11" ht="9.75" customHeight="1" x14ac:dyDescent="0.25">
      <c r="B4" s="19"/>
      <c r="C4" s="17"/>
      <c r="D4" s="17"/>
      <c r="E4" s="14"/>
      <c r="F4" s="14"/>
      <c r="G4" s="14"/>
    </row>
    <row r="5" spans="2:11" ht="9.75" customHeight="1" x14ac:dyDescent="0.25">
      <c r="B5" s="19"/>
      <c r="C5" s="17"/>
      <c r="D5" s="17"/>
      <c r="E5" s="14"/>
      <c r="F5" s="14"/>
      <c r="G5" s="14"/>
    </row>
    <row r="6" spans="2:11" ht="15.75" x14ac:dyDescent="0.25">
      <c r="B6" s="58"/>
      <c r="C6" s="83" t="s">
        <v>29</v>
      </c>
      <c r="D6" s="83"/>
      <c r="E6" s="83"/>
      <c r="F6" s="83"/>
      <c r="G6" s="83"/>
      <c r="H6" s="53"/>
      <c r="I6" s="53"/>
    </row>
    <row r="7" spans="2:11" ht="19.899999999999999" customHeight="1" x14ac:dyDescent="0.25">
      <c r="B7" s="58"/>
      <c r="C7" s="84" t="s">
        <v>46</v>
      </c>
      <c r="D7" s="83"/>
      <c r="E7" s="83"/>
      <c r="F7" s="83"/>
      <c r="G7" s="83"/>
      <c r="H7" s="53"/>
      <c r="I7" s="53"/>
    </row>
    <row r="8" spans="2:11" ht="47.25" x14ac:dyDescent="0.25">
      <c r="B8" s="54" t="s">
        <v>30</v>
      </c>
      <c r="C8" s="55" t="s">
        <v>38</v>
      </c>
      <c r="D8" s="56" t="s">
        <v>39</v>
      </c>
      <c r="E8" s="57" t="s">
        <v>40</v>
      </c>
      <c r="F8" s="56" t="s">
        <v>41</v>
      </c>
      <c r="G8" s="56" t="s">
        <v>42</v>
      </c>
      <c r="H8" s="53"/>
      <c r="I8" s="53"/>
    </row>
    <row r="9" spans="2:11" ht="15" customHeight="1" x14ac:dyDescent="0.25">
      <c r="B9" s="26" t="s">
        <v>0</v>
      </c>
      <c r="C9" s="59"/>
      <c r="D9" s="40"/>
      <c r="E9" s="40"/>
      <c r="F9" s="40"/>
      <c r="G9" s="40"/>
      <c r="H9" s="53"/>
      <c r="I9" s="53"/>
    </row>
    <row r="10" spans="2:11" ht="15" customHeight="1" x14ac:dyDescent="0.25">
      <c r="B10" s="28">
        <v>2010</v>
      </c>
      <c r="C10" s="44">
        <v>19985.582178298999</v>
      </c>
      <c r="D10" s="44">
        <v>12144.961134847001</v>
      </c>
      <c r="E10" s="44">
        <v>2419.7342444420001</v>
      </c>
      <c r="F10" s="44">
        <v>4797.8718309220003</v>
      </c>
      <c r="G10" s="44">
        <v>7697.381161155</v>
      </c>
      <c r="H10" s="53"/>
      <c r="I10" s="53"/>
    </row>
    <row r="11" spans="2:11" ht="15" customHeight="1" x14ac:dyDescent="0.25">
      <c r="B11" s="29">
        <v>2011</v>
      </c>
      <c r="C11" s="43">
        <v>20341.422316413002</v>
      </c>
      <c r="D11" s="43">
        <v>12371.282421174999</v>
      </c>
      <c r="E11" s="43">
        <v>2440.3367749409999</v>
      </c>
      <c r="F11" s="43">
        <v>4788.9692788149996</v>
      </c>
      <c r="G11" s="43">
        <v>8424.9469801890009</v>
      </c>
      <c r="H11" s="53"/>
      <c r="I11" s="53"/>
    </row>
    <row r="12" spans="2:11" ht="15" customHeight="1" x14ac:dyDescent="0.25">
      <c r="B12" s="28">
        <v>2012</v>
      </c>
      <c r="C12" s="44">
        <v>20810.810253184001</v>
      </c>
      <c r="D12" s="44">
        <v>12267.958818329</v>
      </c>
      <c r="E12" s="44">
        <v>2477.6314741460001</v>
      </c>
      <c r="F12" s="44">
        <v>4868.3034713799998</v>
      </c>
      <c r="G12" s="44">
        <v>9086.2629466849994</v>
      </c>
      <c r="H12" s="53"/>
      <c r="I12" s="53"/>
    </row>
    <row r="13" spans="2:11" ht="15" customHeight="1" x14ac:dyDescent="0.25">
      <c r="B13" s="29">
        <v>2013</v>
      </c>
      <c r="C13" s="43">
        <v>21242.661094128998</v>
      </c>
      <c r="D13" s="43">
        <v>12255.575302141</v>
      </c>
      <c r="E13" s="43">
        <v>2520.2088183279998</v>
      </c>
      <c r="F13" s="43">
        <v>4966.7034969010001</v>
      </c>
      <c r="G13" s="43">
        <v>9792.3929974229995</v>
      </c>
      <c r="H13" s="53"/>
      <c r="I13" s="53"/>
    </row>
    <row r="14" spans="2:11" ht="15" customHeight="1" x14ac:dyDescent="0.25">
      <c r="B14" s="28">
        <v>2014</v>
      </c>
      <c r="C14" s="44">
        <v>21784.071184122</v>
      </c>
      <c r="D14" s="44">
        <v>12436.785223905999</v>
      </c>
      <c r="E14" s="44">
        <v>2599.8517893650001</v>
      </c>
      <c r="F14" s="44">
        <v>5007.3837960560004</v>
      </c>
      <c r="G14" s="44">
        <v>10525.978544246</v>
      </c>
      <c r="H14" s="53"/>
      <c r="I14" s="53"/>
    </row>
    <row r="15" spans="2:11" ht="15" customHeight="1" x14ac:dyDescent="0.25">
      <c r="B15" s="29">
        <v>2015</v>
      </c>
      <c r="C15" s="43">
        <v>22386.574121905</v>
      </c>
      <c r="D15" s="43">
        <v>12692.436958818</v>
      </c>
      <c r="E15" s="43">
        <v>2655.4991629440001</v>
      </c>
      <c r="F15" s="43">
        <v>5100.0644566809997</v>
      </c>
      <c r="G15" s="43">
        <v>11264.741482038</v>
      </c>
      <c r="H15" s="53"/>
      <c r="I15" s="53"/>
    </row>
    <row r="16" spans="2:11" ht="15" customHeight="1" x14ac:dyDescent="0.25">
      <c r="B16" s="28">
        <v>2016</v>
      </c>
      <c r="C16" s="44">
        <v>22777.818213779999</v>
      </c>
      <c r="D16" s="44">
        <v>12917.373307895999</v>
      </c>
      <c r="E16" s="44">
        <v>2714.0932888100001</v>
      </c>
      <c r="F16" s="44">
        <v>5134.2805486839998</v>
      </c>
      <c r="G16" s="44">
        <v>12025.14437545</v>
      </c>
      <c r="H16" s="53"/>
      <c r="I16" s="53"/>
    </row>
    <row r="17" spans="2:9" ht="15" customHeight="1" x14ac:dyDescent="0.25">
      <c r="B17" s="29">
        <v>2017</v>
      </c>
      <c r="C17" s="43">
        <v>23342.567772285001</v>
      </c>
      <c r="D17" s="43">
        <v>13276.462622723</v>
      </c>
      <c r="E17" s="43">
        <v>2796.146359073</v>
      </c>
      <c r="F17" s="43">
        <v>5217.7080899140001</v>
      </c>
      <c r="G17" s="43">
        <v>12857.10701286</v>
      </c>
      <c r="H17" s="53"/>
      <c r="I17" s="53"/>
    </row>
    <row r="18" spans="2:9" ht="15" customHeight="1" x14ac:dyDescent="0.25">
      <c r="B18" s="28">
        <v>2018</v>
      </c>
      <c r="C18" s="44">
        <v>24018.349051704001</v>
      </c>
      <c r="D18" s="44">
        <v>13510.042823801001</v>
      </c>
      <c r="E18" s="44">
        <v>2839.523843291</v>
      </c>
      <c r="F18" s="44">
        <v>5262.2274179240003</v>
      </c>
      <c r="G18" s="44">
        <v>13723.313870013</v>
      </c>
      <c r="H18" s="53"/>
      <c r="I18" s="53"/>
    </row>
    <row r="19" spans="2:9" ht="15" customHeight="1" x14ac:dyDescent="0.25">
      <c r="B19" s="29">
        <v>2019</v>
      </c>
      <c r="C19" s="43">
        <v>24588.445546474999</v>
      </c>
      <c r="D19" s="43">
        <v>13734.646191038</v>
      </c>
      <c r="E19" s="43">
        <v>2875.1967532809999</v>
      </c>
      <c r="F19" s="43">
        <v>5245.8139390229999</v>
      </c>
      <c r="G19" s="43">
        <v>14558.495983586001</v>
      </c>
      <c r="H19" s="53"/>
      <c r="I19" s="53"/>
    </row>
    <row r="20" spans="2:9" ht="15" customHeight="1" x14ac:dyDescent="0.25">
      <c r="B20" s="93">
        <v>2020</v>
      </c>
      <c r="C20" s="96">
        <v>23940.590052484</v>
      </c>
      <c r="D20" s="96">
        <v>12893.443518495</v>
      </c>
      <c r="E20" s="96">
        <v>2586.299955215</v>
      </c>
      <c r="F20" s="96">
        <v>5018.6565272569997</v>
      </c>
      <c r="G20" s="96">
        <v>14894.396264268</v>
      </c>
      <c r="H20" s="53"/>
      <c r="I20" s="53"/>
    </row>
    <row r="21" spans="2:9" ht="15" customHeight="1" x14ac:dyDescent="0.25">
      <c r="B21" s="29">
        <v>2021</v>
      </c>
      <c r="C21" s="43">
        <v>25411.608419474</v>
      </c>
      <c r="D21" s="43">
        <v>13713.692269645</v>
      </c>
      <c r="E21" s="43">
        <v>2807.2504530020001</v>
      </c>
      <c r="F21" s="43">
        <v>5202.1594795359997</v>
      </c>
      <c r="G21" s="43">
        <v>16173.217428851</v>
      </c>
      <c r="H21" s="53"/>
      <c r="I21" s="53"/>
    </row>
    <row r="22" spans="2:9" ht="15" customHeight="1" x14ac:dyDescent="0.25">
      <c r="B22" s="28">
        <v>2022</v>
      </c>
      <c r="C22" s="44">
        <v>26106.167898616</v>
      </c>
      <c r="D22" s="44">
        <v>14224.312030912</v>
      </c>
      <c r="E22" s="44">
        <v>2951.8155391240002</v>
      </c>
      <c r="F22" s="44">
        <v>5269.2679776260002</v>
      </c>
      <c r="G22" s="44">
        <v>16680.063593088002</v>
      </c>
      <c r="H22" s="53"/>
      <c r="I22" s="53"/>
    </row>
    <row r="23" spans="2:9" ht="15" customHeight="1" x14ac:dyDescent="0.25">
      <c r="B23" s="29">
        <v>2023</v>
      </c>
      <c r="C23" s="43">
        <v>26856.553510041002</v>
      </c>
      <c r="D23" s="43">
        <v>14305.956949900001</v>
      </c>
      <c r="E23" s="43">
        <v>2959.8341468089998</v>
      </c>
      <c r="F23" s="43">
        <v>5306.9138768499997</v>
      </c>
      <c r="G23" s="43">
        <v>17583.454249856</v>
      </c>
      <c r="H23" s="53"/>
      <c r="I23" s="53"/>
    </row>
    <row r="24" spans="2:9" ht="15" customHeight="1" x14ac:dyDescent="0.25">
      <c r="B24" s="28">
        <v>2024</v>
      </c>
      <c r="C24" s="44">
        <v>27569.987668626</v>
      </c>
      <c r="D24" s="44">
        <v>14431.785349104</v>
      </c>
      <c r="E24" s="44">
        <v>2992.040858761</v>
      </c>
      <c r="F24" s="44">
        <v>5294.4875346899998</v>
      </c>
      <c r="G24" s="44">
        <v>18458.523475899001</v>
      </c>
      <c r="H24" s="53"/>
      <c r="I24" s="53"/>
    </row>
    <row r="25" spans="2:9" ht="15" customHeight="1" x14ac:dyDescent="0.25">
      <c r="B25" s="98" t="s">
        <v>50</v>
      </c>
      <c r="C25" s="101">
        <v>28132.967534774001</v>
      </c>
      <c r="D25" s="101">
        <v>14641.580356623999</v>
      </c>
      <c r="E25" s="101">
        <v>3032.6789594830002</v>
      </c>
      <c r="F25" s="101">
        <v>5358.1936798520001</v>
      </c>
      <c r="G25" s="101">
        <v>19382.762194583</v>
      </c>
      <c r="H25" s="2"/>
      <c r="I25" s="53"/>
    </row>
    <row r="26" spans="2:9" ht="10.35" customHeight="1" x14ac:dyDescent="0.25">
      <c r="B26" s="30"/>
      <c r="C26" s="45"/>
      <c r="D26" s="45"/>
      <c r="E26" s="45"/>
      <c r="F26" s="45"/>
      <c r="G26" s="45"/>
      <c r="H26" s="53"/>
      <c r="I26" s="53"/>
    </row>
    <row r="27" spans="2:9" ht="15" customHeight="1" x14ac:dyDescent="0.25">
      <c r="B27" s="26" t="s">
        <v>25</v>
      </c>
      <c r="C27" s="44"/>
      <c r="D27" s="44"/>
      <c r="E27" s="44"/>
      <c r="F27" s="44"/>
      <c r="G27" s="44"/>
      <c r="H27" s="53"/>
      <c r="I27" s="53"/>
    </row>
    <row r="28" spans="2:9" ht="10.35" customHeight="1" x14ac:dyDescent="0.25">
      <c r="B28" s="2"/>
      <c r="C28" s="2"/>
      <c r="D28" s="2"/>
      <c r="E28" s="2"/>
      <c r="F28" s="2"/>
      <c r="G28" s="2"/>
      <c r="H28" s="2"/>
      <c r="I28" s="53"/>
    </row>
    <row r="29" spans="2:9" ht="15" customHeight="1" x14ac:dyDescent="0.25">
      <c r="B29" s="103">
        <v>2026</v>
      </c>
      <c r="C29" s="106">
        <v>28753.646148024</v>
      </c>
      <c r="D29" s="106">
        <v>14795.204920644999</v>
      </c>
      <c r="E29" s="106">
        <v>3055.8150911739999</v>
      </c>
      <c r="F29" s="106">
        <v>5406.95063243</v>
      </c>
      <c r="G29" s="106">
        <v>20267.510748680001</v>
      </c>
      <c r="H29" s="2"/>
      <c r="I29" s="53"/>
    </row>
    <row r="30" spans="2:9" ht="15" customHeight="1" x14ac:dyDescent="0.25">
      <c r="B30" s="28">
        <v>2027</v>
      </c>
      <c r="C30" s="44">
        <v>29298.828468264001</v>
      </c>
      <c r="D30" s="44">
        <v>15016.735616521</v>
      </c>
      <c r="E30" s="44">
        <v>3103.3487135840001</v>
      </c>
      <c r="F30" s="44">
        <v>5447.6494526099996</v>
      </c>
      <c r="G30" s="44">
        <v>21170.179962418999</v>
      </c>
      <c r="H30" s="2"/>
      <c r="I30" s="53"/>
    </row>
    <row r="31" spans="2:9" ht="15" customHeight="1" x14ac:dyDescent="0.25">
      <c r="B31" s="29">
        <v>2028</v>
      </c>
      <c r="C31" s="43">
        <v>29791.665229064001</v>
      </c>
      <c r="D31" s="43">
        <v>15252.635265938001</v>
      </c>
      <c r="E31" s="43">
        <v>3149.4534958270001</v>
      </c>
      <c r="F31" s="43">
        <v>5491.6971983490002</v>
      </c>
      <c r="G31" s="43">
        <v>22095.464729182</v>
      </c>
      <c r="H31" s="53"/>
      <c r="I31" s="53"/>
    </row>
    <row r="32" spans="2:9" ht="15" customHeight="1" x14ac:dyDescent="0.25">
      <c r="B32" s="28">
        <v>2029</v>
      </c>
      <c r="C32" s="44">
        <v>30352.308773623001</v>
      </c>
      <c r="D32" s="44">
        <v>15493.144624962</v>
      </c>
      <c r="E32" s="44">
        <v>3194.734856779</v>
      </c>
      <c r="F32" s="44">
        <v>5536.294237389</v>
      </c>
      <c r="G32" s="44">
        <v>23066.779910491001</v>
      </c>
      <c r="H32" s="53"/>
      <c r="I32" s="53"/>
    </row>
    <row r="33" spans="2:9" ht="15" customHeight="1" x14ac:dyDescent="0.25">
      <c r="B33" s="29">
        <v>2030</v>
      </c>
      <c r="C33" s="43">
        <v>30893.558382492</v>
      </c>
      <c r="D33" s="43">
        <v>15730.998781023</v>
      </c>
      <c r="E33" s="43">
        <v>3237.3128772509999</v>
      </c>
      <c r="F33" s="43">
        <v>5580.3117470010002</v>
      </c>
      <c r="G33" s="43">
        <v>24062.213468041002</v>
      </c>
      <c r="H33" s="53"/>
      <c r="I33" s="53"/>
    </row>
    <row r="34" spans="2:9" ht="7.9" customHeight="1" x14ac:dyDescent="0.25">
      <c r="B34" s="2"/>
      <c r="C34" s="2"/>
      <c r="D34" s="2"/>
      <c r="E34" s="2"/>
      <c r="F34" s="2"/>
      <c r="G34" s="2"/>
      <c r="H34" s="2"/>
      <c r="I34" s="53"/>
    </row>
    <row r="35" spans="2:9" ht="15" customHeight="1" x14ac:dyDescent="0.25">
      <c r="B35" s="28">
        <v>2031</v>
      </c>
      <c r="C35" s="44">
        <v>31440.990871696002</v>
      </c>
      <c r="D35" s="44">
        <v>15960.383880362</v>
      </c>
      <c r="E35" s="44">
        <v>3278.4148003690002</v>
      </c>
      <c r="F35" s="44">
        <v>5622.9051907370003</v>
      </c>
      <c r="G35" s="44">
        <v>25086.556354105</v>
      </c>
      <c r="H35" s="53"/>
      <c r="I35" s="53"/>
    </row>
    <row r="36" spans="2:9" ht="15" customHeight="1" x14ac:dyDescent="0.25">
      <c r="B36" s="29">
        <v>2032</v>
      </c>
      <c r="C36" s="43">
        <v>32001.821156945</v>
      </c>
      <c r="D36" s="43">
        <v>16182.25101729</v>
      </c>
      <c r="E36" s="43">
        <v>3318.776765994</v>
      </c>
      <c r="F36" s="43">
        <v>5665.0232296969998</v>
      </c>
      <c r="G36" s="43">
        <v>26109.761904874002</v>
      </c>
      <c r="H36" s="53"/>
      <c r="I36" s="53"/>
    </row>
    <row r="37" spans="2:9" ht="15" customHeight="1" x14ac:dyDescent="0.25">
      <c r="B37" s="28">
        <v>2033</v>
      </c>
      <c r="C37" s="44">
        <v>32600.671240133001</v>
      </c>
      <c r="D37" s="44">
        <v>16405.520925933</v>
      </c>
      <c r="E37" s="44">
        <v>3359.4555006730002</v>
      </c>
      <c r="F37" s="44">
        <v>5706.9792320939996</v>
      </c>
      <c r="G37" s="44">
        <v>27143.615478193002</v>
      </c>
      <c r="H37" s="53"/>
      <c r="I37" s="53"/>
    </row>
    <row r="38" spans="2:9" ht="15" customHeight="1" x14ac:dyDescent="0.25">
      <c r="B38" s="29">
        <v>2034</v>
      </c>
      <c r="C38" s="43">
        <v>33223.870902757997</v>
      </c>
      <c r="D38" s="43">
        <v>16623.019061162999</v>
      </c>
      <c r="E38" s="43">
        <v>3400.0541874969999</v>
      </c>
      <c r="F38" s="43">
        <v>5749.0413989770004</v>
      </c>
      <c r="G38" s="43">
        <v>28179.271999179</v>
      </c>
      <c r="H38" s="53"/>
      <c r="I38" s="53"/>
    </row>
    <row r="39" spans="2:9" ht="15" customHeight="1" x14ac:dyDescent="0.25">
      <c r="B39" s="28">
        <v>2035</v>
      </c>
      <c r="C39" s="44">
        <v>33861.177957740001</v>
      </c>
      <c r="D39" s="44">
        <v>16842.193938054999</v>
      </c>
      <c r="E39" s="44">
        <v>3439.9818354160002</v>
      </c>
      <c r="F39" s="44">
        <v>5791.9320725930002</v>
      </c>
      <c r="G39" s="44">
        <v>29226.270322322001</v>
      </c>
      <c r="H39" s="53"/>
      <c r="I39" s="53"/>
    </row>
    <row r="40" spans="2:9" ht="10.35" customHeight="1" x14ac:dyDescent="0.25">
      <c r="B40" s="30"/>
      <c r="C40" s="45"/>
      <c r="D40" s="45"/>
      <c r="E40" s="45"/>
      <c r="F40" s="45"/>
      <c r="G40" s="45"/>
      <c r="H40" s="53"/>
      <c r="I40" s="53"/>
    </row>
    <row r="41" spans="2:9" ht="15" customHeight="1" x14ac:dyDescent="0.25">
      <c r="B41" s="28">
        <v>2036</v>
      </c>
      <c r="C41" s="44">
        <v>34459.591216904999</v>
      </c>
      <c r="D41" s="44">
        <v>17060.105236396001</v>
      </c>
      <c r="E41" s="44">
        <v>3481.5137056009999</v>
      </c>
      <c r="F41" s="44">
        <v>5835.5532192410001</v>
      </c>
      <c r="G41" s="44">
        <v>30287.360976946002</v>
      </c>
      <c r="H41" s="53"/>
      <c r="I41" s="53"/>
    </row>
    <row r="42" spans="2:9" ht="15" customHeight="1" x14ac:dyDescent="0.25">
      <c r="B42" s="29">
        <v>2037</v>
      </c>
      <c r="C42" s="43">
        <v>35038.814135009001</v>
      </c>
      <c r="D42" s="43">
        <v>17267.594540832</v>
      </c>
      <c r="E42" s="43">
        <v>3523.2995023889998</v>
      </c>
      <c r="F42" s="43">
        <v>5878.7092960270002</v>
      </c>
      <c r="G42" s="43">
        <v>31350.432042086999</v>
      </c>
      <c r="H42" s="53"/>
      <c r="I42" s="53"/>
    </row>
    <row r="43" spans="2:9" ht="15" customHeight="1" x14ac:dyDescent="0.25">
      <c r="B43" s="28">
        <v>2038</v>
      </c>
      <c r="C43" s="44">
        <v>35614.347865497002</v>
      </c>
      <c r="D43" s="44">
        <v>17471.028972839998</v>
      </c>
      <c r="E43" s="44">
        <v>3564.7092876269999</v>
      </c>
      <c r="F43" s="44">
        <v>5920.3536025760004</v>
      </c>
      <c r="G43" s="44">
        <v>32414.664853631999</v>
      </c>
      <c r="H43" s="53"/>
      <c r="I43" s="53"/>
    </row>
    <row r="44" spans="2:9" ht="15" customHeight="1" x14ac:dyDescent="0.25">
      <c r="B44" s="29">
        <v>2039</v>
      </c>
      <c r="C44" s="43">
        <v>36193.787794647003</v>
      </c>
      <c r="D44" s="43">
        <v>17678.962380515</v>
      </c>
      <c r="E44" s="43">
        <v>3605.8343272289999</v>
      </c>
      <c r="F44" s="43">
        <v>5960.4184196369997</v>
      </c>
      <c r="G44" s="43">
        <v>33485.950826321998</v>
      </c>
      <c r="H44" s="53"/>
      <c r="I44" s="53"/>
    </row>
    <row r="45" spans="2:9" ht="15" customHeight="1" x14ac:dyDescent="0.25">
      <c r="B45" s="28">
        <v>2040</v>
      </c>
      <c r="C45" s="44">
        <v>36763.715835085997</v>
      </c>
      <c r="D45" s="44">
        <v>17885.597564461001</v>
      </c>
      <c r="E45" s="44">
        <v>3646.9274244369999</v>
      </c>
      <c r="F45" s="44">
        <v>5998.3155743730003</v>
      </c>
      <c r="G45" s="44">
        <v>34556.623746671998</v>
      </c>
      <c r="H45" s="53"/>
      <c r="I45" s="53"/>
    </row>
    <row r="46" spans="2:9" ht="8.4499999999999993" customHeight="1" x14ac:dyDescent="0.2">
      <c r="B46" s="2"/>
      <c r="C46" s="2"/>
      <c r="D46" s="2"/>
      <c r="E46" s="2"/>
      <c r="F46" s="2"/>
      <c r="G46" s="2"/>
      <c r="H46" s="2"/>
      <c r="I46" s="2"/>
    </row>
    <row r="47" spans="2:9" ht="15" customHeight="1" x14ac:dyDescent="0.25">
      <c r="B47" s="29">
        <v>2041</v>
      </c>
      <c r="C47" s="43">
        <v>37320.320828518998</v>
      </c>
      <c r="D47" s="43">
        <v>18094.028986380999</v>
      </c>
      <c r="E47" s="43">
        <v>3688.3750081620001</v>
      </c>
      <c r="F47" s="43">
        <v>6033.8865237099999</v>
      </c>
      <c r="G47" s="43">
        <v>35633.276429837002</v>
      </c>
      <c r="H47" s="53"/>
      <c r="I47" s="53"/>
    </row>
    <row r="48" spans="2:9" ht="15" customHeight="1" x14ac:dyDescent="0.25">
      <c r="B48" s="28">
        <v>2042</v>
      </c>
      <c r="C48" s="44">
        <v>37896.142708738</v>
      </c>
      <c r="D48" s="44">
        <v>18300.963654871</v>
      </c>
      <c r="E48" s="44">
        <v>3729.694776586</v>
      </c>
      <c r="F48" s="44">
        <v>6067.5532808110001</v>
      </c>
      <c r="G48" s="44">
        <v>36720.693908954003</v>
      </c>
      <c r="H48" s="53"/>
      <c r="I48" s="53"/>
    </row>
    <row r="49" spans="2:9" ht="15" customHeight="1" x14ac:dyDescent="0.25">
      <c r="B49" s="29">
        <v>2043</v>
      </c>
      <c r="C49" s="43">
        <v>38466.568216742999</v>
      </c>
      <c r="D49" s="43">
        <v>18506.509559260001</v>
      </c>
      <c r="E49" s="43">
        <v>3771.1531473360001</v>
      </c>
      <c r="F49" s="43">
        <v>6099.6430258540004</v>
      </c>
      <c r="G49" s="43">
        <v>37825.347626982002</v>
      </c>
      <c r="H49" s="53"/>
      <c r="I49" s="53"/>
    </row>
    <row r="50" spans="2:9" ht="15" customHeight="1" x14ac:dyDescent="0.25">
      <c r="B50" s="28">
        <v>2044</v>
      </c>
      <c r="C50" s="44">
        <v>39039.587387371001</v>
      </c>
      <c r="D50" s="44">
        <v>18713.087313917</v>
      </c>
      <c r="E50" s="44">
        <v>3813.0291210139999</v>
      </c>
      <c r="F50" s="44">
        <v>6130.1684746560004</v>
      </c>
      <c r="G50" s="44">
        <v>38951.631291111</v>
      </c>
      <c r="H50" s="53"/>
      <c r="I50" s="53"/>
    </row>
    <row r="51" spans="2:9" ht="15" customHeight="1" x14ac:dyDescent="0.25">
      <c r="B51" s="29">
        <v>2045</v>
      </c>
      <c r="C51" s="43">
        <v>39620.575504002001</v>
      </c>
      <c r="D51" s="43">
        <v>18921.616885907999</v>
      </c>
      <c r="E51" s="43">
        <v>3855.4297660010002</v>
      </c>
      <c r="F51" s="43">
        <v>6158.8609323729997</v>
      </c>
      <c r="G51" s="43">
        <v>40088.535829107001</v>
      </c>
      <c r="H51" s="53"/>
      <c r="I51" s="53"/>
    </row>
    <row r="52" spans="2:9" ht="15" customHeight="1" x14ac:dyDescent="0.25">
      <c r="B52" s="28">
        <v>2046</v>
      </c>
      <c r="C52" s="44">
        <v>40220.662254839997</v>
      </c>
      <c r="D52" s="44">
        <v>19131.386482663002</v>
      </c>
      <c r="E52" s="44">
        <v>3898.2247335769998</v>
      </c>
      <c r="F52" s="44">
        <v>6186.2327596209998</v>
      </c>
      <c r="G52" s="44">
        <v>41222.762242670004</v>
      </c>
      <c r="H52" s="53"/>
      <c r="I52" s="53"/>
    </row>
    <row r="53" spans="2:9" ht="10.35" customHeight="1" x14ac:dyDescent="0.25">
      <c r="B53" s="30"/>
      <c r="C53" s="41"/>
      <c r="D53" s="41"/>
      <c r="E53" s="41"/>
      <c r="F53" s="41"/>
      <c r="G53" s="41"/>
      <c r="H53" s="53"/>
      <c r="I53" s="53"/>
    </row>
    <row r="54" spans="2:9" ht="15.75" x14ac:dyDescent="0.25">
      <c r="B54" s="82" t="s">
        <v>26</v>
      </c>
      <c r="C54" s="42"/>
      <c r="D54" s="42"/>
      <c r="E54" s="42"/>
      <c r="F54" s="42"/>
      <c r="G54" s="42"/>
      <c r="H54" s="53"/>
      <c r="I54" s="53"/>
    </row>
    <row r="55" spans="2:9" ht="15" customHeight="1" x14ac:dyDescent="0.25">
      <c r="B55" s="28" t="s">
        <v>55</v>
      </c>
      <c r="C55" s="31">
        <f>RATE(2025-2010,,-C10,C25)</f>
        <v>2.3057199812883872E-2</v>
      </c>
      <c r="D55" s="31">
        <f>RATE(2025-2010,,-D10,D25)</f>
        <v>1.2541397801920569E-2</v>
      </c>
      <c r="E55" s="31">
        <f t="shared" ref="E55:G55" si="0">RATE(2025-2010,,-E10,E25)</f>
        <v>1.516643769659946E-2</v>
      </c>
      <c r="F55" s="31">
        <f t="shared" si="0"/>
        <v>7.3908093488879731E-3</v>
      </c>
      <c r="G55" s="31">
        <f t="shared" si="0"/>
        <v>6.3501675188649076E-2</v>
      </c>
      <c r="H55" s="53"/>
      <c r="I55" s="53"/>
    </row>
    <row r="56" spans="2:9" ht="15" customHeight="1" x14ac:dyDescent="0.25">
      <c r="B56" s="29" t="s">
        <v>51</v>
      </c>
      <c r="C56" s="32">
        <f>RATE(2026-2025,,-C25,C29)</f>
        <v>2.2062322877343277E-2</v>
      </c>
      <c r="D56" s="32">
        <f>RATE(2026-2025,,-D25,D29)</f>
        <v>1.0492348522439271E-2</v>
      </c>
      <c r="E56" s="32">
        <f t="shared" ref="E56:G56" si="1">RATE(2026-2025,,-E25,E29)</f>
        <v>7.6289419355300087E-3</v>
      </c>
      <c r="F56" s="32">
        <f t="shared" si="1"/>
        <v>9.0995129125953263E-3</v>
      </c>
      <c r="G56" s="32">
        <f t="shared" si="1"/>
        <v>4.5646154310465939E-2</v>
      </c>
      <c r="H56" s="53"/>
      <c r="I56" s="53"/>
    </row>
    <row r="57" spans="2:9" ht="15" customHeight="1" x14ac:dyDescent="0.25">
      <c r="B57" s="28" t="s">
        <v>52</v>
      </c>
      <c r="C57" s="31">
        <f>RATE(2036-2026,,-C29,C41)</f>
        <v>1.8267118075432572E-2</v>
      </c>
      <c r="D57" s="31">
        <f>RATE(2036-2026,,-D29,D41)</f>
        <v>1.4345885964211201E-2</v>
      </c>
      <c r="E57" s="31">
        <f t="shared" ref="E57:G57" si="2">RATE(2036-2026,,-E29,E41)</f>
        <v>1.3127499823173456E-2</v>
      </c>
      <c r="F57" s="31">
        <f t="shared" si="2"/>
        <v>7.6575493798629168E-3</v>
      </c>
      <c r="G57" s="31">
        <f t="shared" si="2"/>
        <v>4.098890835715821E-2</v>
      </c>
      <c r="H57" s="53"/>
      <c r="I57" s="53"/>
    </row>
    <row r="58" spans="2:9" ht="15" customHeight="1" x14ac:dyDescent="0.25">
      <c r="B58" s="29" t="s">
        <v>53</v>
      </c>
      <c r="C58" s="32">
        <f>RATE(2046-2026,,-C29,C52)</f>
        <v>1.6922402145821611E-2</v>
      </c>
      <c r="D58" s="32">
        <f>RATE(2046-2026,,-D29,D52)</f>
        <v>1.2934289629057277E-2</v>
      </c>
      <c r="E58" s="32">
        <f t="shared" ref="E58:G58" si="3">RATE(2046-2026,,-E29,E52)</f>
        <v>1.2248146153002815E-2</v>
      </c>
      <c r="F58" s="32">
        <f t="shared" si="3"/>
        <v>6.7547622085185654E-3</v>
      </c>
      <c r="G58" s="32">
        <f t="shared" si="3"/>
        <v>3.6136168379066747E-2</v>
      </c>
      <c r="H58" s="53"/>
      <c r="I58" s="53"/>
    </row>
    <row r="59" spans="2:9" ht="15.75" x14ac:dyDescent="0.25">
      <c r="B59" s="23" t="s">
        <v>47</v>
      </c>
      <c r="C59" s="20"/>
      <c r="D59" s="20"/>
      <c r="E59" s="20"/>
      <c r="F59" s="20"/>
      <c r="G59" s="20"/>
      <c r="H59" s="53"/>
      <c r="I59" s="53"/>
    </row>
    <row r="60" spans="2:9" ht="15" x14ac:dyDescent="0.25">
      <c r="B60" s="27"/>
      <c r="C60" s="27"/>
      <c r="D60" s="27"/>
      <c r="E60" s="27"/>
      <c r="F60" s="27"/>
      <c r="G60" s="27"/>
      <c r="H60" s="27"/>
      <c r="I60" s="27"/>
    </row>
    <row r="61" spans="2:9" ht="15" x14ac:dyDescent="0.25">
      <c r="B61" s="27"/>
      <c r="C61" s="27"/>
      <c r="D61" s="66" t="s">
        <v>1</v>
      </c>
      <c r="E61" s="66" t="s">
        <v>1</v>
      </c>
      <c r="F61" s="66" t="s">
        <v>1</v>
      </c>
      <c r="G61" s="66" t="s">
        <v>1</v>
      </c>
      <c r="H61" s="27"/>
      <c r="I61" s="27"/>
    </row>
  </sheetData>
  <printOptions horizontalCentered="1"/>
  <pageMargins left="0.7" right="0.7" top="0.75" bottom="0.75" header="0.3" footer="0.3"/>
  <pageSetup scale="89" orientation="portrait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fd0775-7d86-4509-85ba-94df10876b55">
      <UserInfo>
        <DisplayName>Corning, Jonathan (FAA)</DisplayName>
        <AccountId>3798</AccountId>
        <AccountType/>
      </UserInfo>
      <UserInfo>
        <DisplayName>Lukacs, Michael (FAA)</DisplayName>
        <AccountId>1494</AccountId>
        <AccountType/>
      </UserInfo>
      <UserInfo>
        <DisplayName>Barlett, Anna (FAA)</DisplayName>
        <AccountId>1503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2" ma:contentTypeDescription="Create a new document." ma:contentTypeScope="" ma:versionID="01970c694172f8208858d6fa7b5361b3">
  <xsd:schema xmlns:xsd="http://www.w3.org/2001/XMLSchema" xmlns:xs="http://www.w3.org/2001/XMLSchema" xmlns:p="http://schemas.microsoft.com/office/2006/metadata/properties" xmlns:ns2="63fd0775-7d86-4509-85ba-94df10876b55" targetNamespace="http://schemas.microsoft.com/office/2006/metadata/properties" ma:root="true" ma:fieldsID="faa8ec7a9106db7af88bca8ab5b9578d" ns2:_="">
    <xsd:import namespace="63fd0775-7d86-4509-85ba-94df10876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0775-7d86-4509-85ba-94df10876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A718E-60A9-47D3-B70B-D5185EF5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Short-term Econ 1</vt:lpstr>
      <vt:lpstr>Long-term Econ 2</vt:lpstr>
      <vt:lpstr>Intl GDP 3</vt:lpstr>
      <vt:lpstr>Intl GDP 4</vt:lpstr>
      <vt:lpstr>'Intl GDP 3'!Print_Area</vt:lpstr>
      <vt:lpstr>'Intl GDP 4'!Print_Area</vt:lpstr>
      <vt:lpstr>'Long-term Econ 2'!Print_Area</vt:lpstr>
      <vt:lpstr>'Short-term Econ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2026-04-27T19:23:12Z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