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na Barlett\Documents\0 General Aviation\2026 FCST-w-2024 GA Survey done in 2025\2026 FINALS\Excel Tables Separated into Sections\"/>
    </mc:Choice>
  </mc:AlternateContent>
  <xr:revisionPtr revIDLastSave="0" documentId="8_{91FC493E-1A39-493D-9A7E-F167246F3601}" xr6:coauthVersionLast="47" xr6:coauthVersionMax="47" xr10:uidLastSave="{00000000-0000-0000-0000-000000000000}"/>
  <bookViews>
    <workbookView xWindow="-120" yWindow="-120" windowWidth="19440" windowHeight="14880" tabRatio="806" xr2:uid="{00000000-000D-0000-FFFF-FFFF00000000}"/>
  </bookViews>
  <sheets>
    <sheet name="Ttl Ops 32" sheetId="32" r:id="rId1"/>
    <sheet name="Tracon Ops 33" sheetId="33" r:id="rId2"/>
    <sheet name="IFR Ops 34" sheetId="34" r:id="rId3"/>
  </sheets>
  <externalReferences>
    <externalReference r:id="rId4"/>
    <externalReference r:id="rId5"/>
    <externalReference r:id="rId6"/>
  </externalReferences>
  <definedNames>
    <definedName name="\p">'[1]Tables 14 15 16 data'!#REF!</definedName>
    <definedName name="\s">'[1]Tables 14 15 16 data'!#REF!</definedName>
    <definedName name="_P">'[1]Tables 14 15 16 data'!#REF!</definedName>
    <definedName name="_Regression_Out" hidden="1">#REF!</definedName>
    <definedName name="_Regression_X" hidden="1">#REF!</definedName>
    <definedName name="_Regression_Y" hidden="1">#REF!</definedName>
    <definedName name="_S">'[1]Tables 14 15 16 data'!#REF!</definedName>
    <definedName name="Domestic_chart6">#REF!</definedName>
    <definedName name="Forecast_Model_Output">#REF!</definedName>
    <definedName name="LATECON">[2]LATGDP!$B$5</definedName>
    <definedName name="model_output">#REF!</definedName>
    <definedName name="_xlnm.Print_Area" localSheetId="2">'IFR Ops 34'!$B$1:$G$59</definedName>
    <definedName name="_xlnm.Print_Area" localSheetId="1">'Tracon Ops 33'!$B$1:$G$59</definedName>
    <definedName name="_xlnm.Print_Area" localSheetId="0">'Ttl Ops 32'!$B$1:$M$59</definedName>
    <definedName name="Print_Area_MI">'[3]F41 data'!$CD$76:$CQ$117</definedName>
    <definedName name="Print_Titles_MI">'[3]F41 data'!$A$1:$A$65536</definedName>
    <definedName name="ss">'[1]Tables 14 15 16 data'!#REF!</definedName>
    <definedName name="sss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wrn.DOM._.TRAF._.STATS.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wrn.econtab." hidden="1">{#N/A,#N/A,FALSE,"TABLE1";#N/A,#N/A,FALSE,"TABLE2";#N/A,#N/A,FALSE,"TABLE3";#N/A,#N/A,FALSE,"TABLE4";#N/A,#N/A,FALSE,"TABLE5"}</definedName>
    <definedName name="wrn.FORECAST." hidden="1">{"TOT",#N/A,FALSE,"ASFCST99";"TOTINT",#N/A,FALSE,"ASFCST99";"DOM",#N/A,FALSE,"ASFCST99";"NORTHATL",#N/A,FALSE,"ASFCST99";"PACIFIC",#N/A,FALSE,"ASFCST99";"LATAM",#N/A,FALSE,"ASFCST99"}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34" l="1"/>
  <c r="D58" i="34"/>
  <c r="E57" i="34"/>
  <c r="D57" i="34"/>
  <c r="E56" i="34"/>
  <c r="D56" i="34"/>
  <c r="E55" i="34"/>
  <c r="D55" i="34"/>
  <c r="H58" i="33"/>
  <c r="G58" i="33"/>
  <c r="F58" i="33"/>
  <c r="E58" i="33"/>
  <c r="D58" i="33"/>
  <c r="H57" i="33"/>
  <c r="G57" i="33"/>
  <c r="F57" i="33"/>
  <c r="E57" i="33"/>
  <c r="D57" i="33"/>
  <c r="H56" i="33"/>
  <c r="G56" i="33"/>
  <c r="F56" i="33"/>
  <c r="E56" i="33"/>
  <c r="D56" i="33"/>
  <c r="H55" i="33"/>
  <c r="G55" i="33"/>
  <c r="F55" i="33"/>
  <c r="E55" i="33"/>
  <c r="D55" i="33"/>
  <c r="K58" i="32"/>
  <c r="J58" i="32"/>
  <c r="I58" i="32"/>
  <c r="H58" i="32"/>
  <c r="G58" i="32"/>
  <c r="F58" i="32"/>
  <c r="E58" i="32"/>
  <c r="D58" i="32"/>
  <c r="K57" i="32"/>
  <c r="J57" i="32"/>
  <c r="I57" i="32"/>
  <c r="H57" i="32"/>
  <c r="G57" i="32"/>
  <c r="F57" i="32"/>
  <c r="E57" i="32"/>
  <c r="D57" i="32"/>
  <c r="K56" i="32"/>
  <c r="J56" i="32"/>
  <c r="I56" i="32"/>
  <c r="H56" i="32"/>
  <c r="G56" i="32"/>
  <c r="F56" i="32"/>
  <c r="E56" i="32"/>
  <c r="D56" i="32"/>
  <c r="K55" i="32"/>
  <c r="J55" i="32"/>
  <c r="I55" i="32"/>
  <c r="H55" i="32"/>
  <c r="G55" i="32"/>
  <c r="F55" i="32"/>
  <c r="E55" i="32"/>
  <c r="D55" i="32"/>
  <c r="C58" i="32"/>
  <c r="C57" i="32"/>
  <c r="C56" i="32"/>
  <c r="C55" i="32"/>
  <c r="C58" i="33"/>
  <c r="C57" i="33"/>
  <c r="C56" i="33"/>
  <c r="C55" i="33"/>
  <c r="C58" i="34"/>
  <c r="C57" i="34"/>
  <c r="C56" i="34"/>
  <c r="C55" i="34"/>
  <c r="F52" i="34" l="1"/>
  <c r="F51" i="34" l="1"/>
  <c r="F50" i="34"/>
  <c r="F49" i="34"/>
  <c r="F48" i="34"/>
  <c r="F47" i="34"/>
  <c r="F45" i="34"/>
  <c r="F44" i="34"/>
  <c r="F43" i="34"/>
  <c r="F42" i="34"/>
  <c r="F41" i="34"/>
  <c r="F39" i="34"/>
  <c r="F38" i="34"/>
  <c r="F37" i="34"/>
  <c r="F36" i="34"/>
  <c r="F35" i="34"/>
  <c r="F33" i="34"/>
  <c r="F32" i="34"/>
  <c r="F31" i="34"/>
  <c r="F30" i="34"/>
  <c r="F29" i="34"/>
  <c r="F25" i="34"/>
  <c r="F56" i="34" s="1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55" i="34" l="1"/>
  <c r="F58" i="34"/>
  <c r="F57" i="34"/>
</calcChain>
</file>

<file path=xl/sharedStrings.xml><?xml version="1.0" encoding="utf-8"?>
<sst xmlns="http://schemas.openxmlformats.org/spreadsheetml/2006/main" count="66" uniqueCount="34">
  <si>
    <t>Historical</t>
  </si>
  <si>
    <t>FISCAL YEAR</t>
  </si>
  <si>
    <t>Forecast</t>
  </si>
  <si>
    <t>Avg Annual Growth</t>
  </si>
  <si>
    <t>TOTAL</t>
  </si>
  <si>
    <t>GENERAL AVIATION</t>
  </si>
  <si>
    <t>AIR CARRIER</t>
  </si>
  <si>
    <t>(In Thousands)</t>
  </si>
  <si>
    <t>COMMERCIAL</t>
  </si>
  <si>
    <t>TABLE  32</t>
  </si>
  <si>
    <t>TOTAL  COMBINED  AIRCRAFT OPERATIONS AT AIRPORTS</t>
  </si>
  <si>
    <t>WITH  FAA  AND CONTRACT TRAFFIC CONTROL SERVICE</t>
  </si>
  <si>
    <t>MILITARY</t>
  </si>
  <si>
    <t>NUMBER OF TOWERS</t>
  </si>
  <si>
    <t>AIR TAXI/ COMMUTER</t>
  </si>
  <si>
    <t>ITINERANT</t>
  </si>
  <si>
    <t>LOCAL</t>
  </si>
  <si>
    <t>FAA</t>
  </si>
  <si>
    <t>CONTRACT</t>
  </si>
  <si>
    <t>Source:  FAA Air Traffic Activity.</t>
  </si>
  <si>
    <t>TABLE 33</t>
  </si>
  <si>
    <t>TOTAL TRACON OPERATIONS</t>
  </si>
  <si>
    <t>OVERFLIGHT</t>
  </si>
  <si>
    <t xml:space="preserve">     TOTAL</t>
  </si>
  <si>
    <t>TABLE 34</t>
  </si>
  <si>
    <t>IFR  AIRCRAFT  HANDLED</t>
  </si>
  <si>
    <t>AT  FAA  EN ROUTE  TRAFFIC  CONTROL CENTERS</t>
  </si>
  <si>
    <t>IFR AIRCRAFT HANDLED</t>
  </si>
  <si>
    <t>Source:  FAA Air Traffic Activity</t>
  </si>
  <si>
    <t>2025E</t>
  </si>
  <si>
    <t>2025-26</t>
  </si>
  <si>
    <t>2026-36</t>
  </si>
  <si>
    <t>2026-46</t>
  </si>
  <si>
    <t>2010-25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</si>
</sst>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7" formatCode="#,##0.00%"/>
    <numFmt numFmtId="168" formatCode="_-* #,##0.00\ _z_ł_-;\-* #,##0.00\ _z_ł_-;_-* &quot;-&quot;??\ _z_ł_-;_-@_-"/>
    <numFmt numFmtId="169" formatCode="mmmm\ d\,\ yyyy"/>
    <numFmt numFmtId="170" formatCode="General_)"/>
    <numFmt numFmtId="171" formatCode="0.0"/>
  </numFmts>
  <fonts count="8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Verdana"/>
      <family val="2"/>
    </font>
    <font>
      <sz val="1"/>
      <color indexed="9"/>
      <name val="Verdana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2"/>
      <color theme="0"/>
      <name val="Arial"/>
      <family val="2"/>
    </font>
    <font>
      <sz val="11"/>
      <color indexed="20"/>
      <name val="Calibri"/>
      <family val="2"/>
    </font>
    <font>
      <sz val="11"/>
      <color rgb="FF9C0006"/>
      <name val="Calibri"/>
      <family val="2"/>
      <scheme val="minor"/>
    </font>
    <font>
      <sz val="12"/>
      <color rgb="FF9C0006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b/>
      <sz val="12"/>
      <color rgb="FFFA7D00"/>
      <name val="Arial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i/>
      <sz val="12"/>
      <color rgb="FF7F7F7F"/>
      <name val="Arial"/>
      <family val="2"/>
    </font>
    <font>
      <u/>
      <sz val="11"/>
      <color rgb="FF004488"/>
      <name val="Calibri"/>
      <family val="2"/>
      <scheme val="minor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sz val="12"/>
      <color rgb="FF006100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rgb="FF0066AA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2"/>
      <color rgb="FF3F3F76"/>
      <name val="Arial"/>
      <family val="2"/>
    </font>
    <font>
      <sz val="11"/>
      <color indexed="52"/>
      <name val="Calibri"/>
      <family val="2"/>
    </font>
    <font>
      <sz val="11"/>
      <color rgb="FFFA7D00"/>
      <name val="Calibri"/>
      <family val="2"/>
      <scheme val="minor"/>
    </font>
    <font>
      <sz val="12"/>
      <color rgb="FFFA7D00"/>
      <name val="Arial"/>
      <family val="2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2"/>
      <color rgb="FF9C6500"/>
      <name val="Arial"/>
      <family val="2"/>
    </font>
    <font>
      <sz val="12"/>
      <name val="Times New Roman"/>
      <family val="1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b/>
      <sz val="12"/>
      <color rgb="FF3F3F3F"/>
      <name val="Arial"/>
      <family val="2"/>
    </font>
    <font>
      <sz val="10"/>
      <color indexed="63"/>
      <name val="Verdana"/>
      <family val="2"/>
    </font>
    <font>
      <b/>
      <sz val="10"/>
      <color indexed="63"/>
      <name val="Arial"/>
      <family val="2"/>
    </font>
    <font>
      <b/>
      <sz val="10"/>
      <color indexed="9"/>
      <name val="Verdana"/>
      <family val="2"/>
    </font>
    <font>
      <b/>
      <sz val="10"/>
      <color indexed="63"/>
      <name val="Verdan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color theme="1"/>
      <name val="verdana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2"/>
      <name val="Calibri"/>
      <family val="2"/>
      <scheme val="minor"/>
    </font>
    <font>
      <sz val="12"/>
      <color indexed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44">
    <xf numFmtId="0" fontId="0" fillId="0" borderId="0"/>
    <xf numFmtId="0" fontId="8" fillId="0" borderId="0" applyNumberFormat="0">
      <alignment readingOrder="1"/>
      <protection locked="0"/>
    </xf>
    <xf numFmtId="0" fontId="8" fillId="0" borderId="0" applyNumberFormat="0">
      <alignment readingOrder="1"/>
      <protection locked="0"/>
    </xf>
    <xf numFmtId="0" fontId="8" fillId="0" borderId="0" applyNumberFormat="0">
      <alignment readingOrder="1"/>
      <protection locked="0"/>
    </xf>
    <xf numFmtId="0" fontId="8" fillId="0" borderId="0" applyNumberFormat="0">
      <alignment readingOrder="1"/>
      <protection locked="0"/>
    </xf>
    <xf numFmtId="0" fontId="9" fillId="0" borderId="0" applyNumberFormat="0">
      <alignment readingOrder="1"/>
      <protection locked="0"/>
    </xf>
    <xf numFmtId="0" fontId="8" fillId="0" borderId="0" applyNumberFormat="0">
      <alignment readingOrder="1"/>
      <protection locked="0"/>
    </xf>
    <xf numFmtId="167" fontId="8" fillId="0" borderId="0">
      <alignment readingOrder="1"/>
      <protection locked="0"/>
    </xf>
    <xf numFmtId="167" fontId="8" fillId="0" borderId="0">
      <alignment readingOrder="1"/>
      <protection locked="0"/>
    </xf>
    <xf numFmtId="0" fontId="8" fillId="0" borderId="0" applyNumberFormat="0">
      <alignment readingOrder="1"/>
      <protection locked="0"/>
    </xf>
    <xf numFmtId="0" fontId="8" fillId="0" borderId="0" applyNumberFormat="0">
      <alignment readingOrder="1"/>
      <protection locked="0"/>
    </xf>
    <xf numFmtId="4" fontId="8" fillId="0" borderId="0">
      <alignment readingOrder="1"/>
      <protection locked="0"/>
    </xf>
    <xf numFmtId="4" fontId="8" fillId="0" borderId="0">
      <alignment readingOrder="1"/>
      <protection locked="0"/>
    </xf>
    <xf numFmtId="0" fontId="8" fillId="0" borderId="0" applyNumberFormat="0">
      <alignment horizontal="center" readingOrder="1"/>
      <protection locked="0"/>
    </xf>
    <xf numFmtId="4" fontId="8" fillId="0" borderId="0">
      <alignment readingOrder="1"/>
      <protection locked="0"/>
    </xf>
    <xf numFmtId="0" fontId="10" fillId="33" borderId="0" applyNumberFormat="0" applyBorder="0" applyAlignment="0" applyProtection="0"/>
    <xf numFmtId="0" fontId="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10" fillId="34" borderId="0" applyNumberFormat="0" applyBorder="0" applyAlignment="0" applyProtection="0"/>
    <xf numFmtId="0" fontId="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10" fillId="35" borderId="0" applyNumberFormat="0" applyBorder="0" applyAlignment="0" applyProtection="0"/>
    <xf numFmtId="0" fontId="6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10" fillId="36" borderId="0" applyNumberFormat="0" applyBorder="0" applyAlignment="0" applyProtection="0"/>
    <xf numFmtId="0" fontId="6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0" fillId="37" borderId="0" applyNumberFormat="0" applyBorder="0" applyAlignment="0" applyProtection="0"/>
    <xf numFmtId="0" fontId="6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10" fillId="38" borderId="0" applyNumberFormat="0" applyBorder="0" applyAlignment="0" applyProtection="0"/>
    <xf numFmtId="0" fontId="6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10" fillId="39" borderId="0" applyNumberFormat="0" applyBorder="0" applyAlignment="0" applyProtection="0"/>
    <xf numFmtId="0" fontId="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0" fillId="40" borderId="0" applyNumberFormat="0" applyBorder="0" applyAlignment="0" applyProtection="0"/>
    <xf numFmtId="0" fontId="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10" fillId="41" borderId="0" applyNumberFormat="0" applyBorder="0" applyAlignment="0" applyProtection="0"/>
    <xf numFmtId="0" fontId="6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10" fillId="36" borderId="0" applyNumberFormat="0" applyBorder="0" applyAlignment="0" applyProtection="0"/>
    <xf numFmtId="0" fontId="6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10" fillId="39" borderId="0" applyNumberFormat="0" applyBorder="0" applyAlignment="0" applyProtection="0"/>
    <xf numFmtId="0" fontId="6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10" fillId="42" borderId="0" applyNumberFormat="0" applyBorder="0" applyAlignment="0" applyProtection="0"/>
    <xf numFmtId="0" fontId="6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12" fillId="43" borderId="0" applyNumberFormat="0" applyBorder="0" applyAlignment="0" applyProtection="0"/>
    <xf numFmtId="0" fontId="13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2" fillId="40" borderId="0" applyNumberFormat="0" applyBorder="0" applyAlignment="0" applyProtection="0"/>
    <xf numFmtId="0" fontId="13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2" fillId="41" borderId="0" applyNumberFormat="0" applyBorder="0" applyAlignment="0" applyProtection="0"/>
    <xf numFmtId="0" fontId="13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2" fillId="44" borderId="0" applyNumberFormat="0" applyBorder="0" applyAlignment="0" applyProtection="0"/>
    <xf numFmtId="0" fontId="13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2" fillId="45" borderId="0" applyNumberFormat="0" applyBorder="0" applyAlignment="0" applyProtection="0"/>
    <xf numFmtId="0" fontId="13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2" fillId="46" borderId="0" applyNumberFormat="0" applyBorder="0" applyAlignment="0" applyProtection="0"/>
    <xf numFmtId="0" fontId="13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2" fillId="47" borderId="0" applyNumberFormat="0" applyBorder="0" applyAlignment="0" applyProtection="0"/>
    <xf numFmtId="0" fontId="13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2" fillId="48" borderId="0" applyNumberFormat="0" applyBorder="0" applyAlignment="0" applyProtection="0"/>
    <xf numFmtId="0" fontId="13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2" fillId="49" borderId="0" applyNumberFormat="0" applyBorder="0" applyAlignment="0" applyProtection="0"/>
    <xf numFmtId="0" fontId="13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2" fillId="44" borderId="0" applyNumberFormat="0" applyBorder="0" applyAlignment="0" applyProtection="0"/>
    <xf numFmtId="0" fontId="13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2" fillId="45" borderId="0" applyNumberFormat="0" applyBorder="0" applyAlignment="0" applyProtection="0"/>
    <xf numFmtId="0" fontId="13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2" fillId="50" borderId="0" applyNumberFormat="0" applyBorder="0" applyAlignment="0" applyProtection="0"/>
    <xf numFmtId="0" fontId="13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5" fillId="34" borderId="0" applyNumberFormat="0" applyBorder="0" applyAlignment="0" applyProtection="0"/>
    <xf numFmtId="0" fontId="16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51" borderId="10" applyNumberFormat="0" applyAlignment="0" applyProtection="0"/>
    <xf numFmtId="0" fontId="19" fillId="6" borderId="4" applyNumberFormat="0" applyAlignment="0" applyProtection="0"/>
    <xf numFmtId="0" fontId="18" fillId="51" borderId="10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1" fillId="52" borderId="11" applyNumberFormat="0" applyAlignment="0" applyProtection="0"/>
    <xf numFmtId="0" fontId="22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38" fontId="2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3" fontId="7" fillId="0" borderId="0" applyFill="0" applyBorder="0" applyAlignment="0" applyProtection="0"/>
    <xf numFmtId="44" fontId="7" fillId="0" borderId="0" applyFont="0" applyFill="0" applyBorder="0" applyAlignment="0" applyProtection="0"/>
    <xf numFmtId="5" fontId="7" fillId="0" borderId="0" applyFill="0" applyBorder="0" applyAlignment="0" applyProtection="0"/>
    <xf numFmtId="169" fontId="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7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35" borderId="0" applyNumberFormat="0" applyBorder="0" applyAlignment="0" applyProtection="0"/>
    <xf numFmtId="0" fontId="34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6" fillId="0" borderId="12" applyNumberFormat="0" applyFill="0" applyAlignment="0" applyProtection="0"/>
    <xf numFmtId="0" fontId="37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8" fillId="0" borderId="13" applyNumberFormat="0" applyFill="0" applyAlignment="0" applyProtection="0"/>
    <xf numFmtId="0" fontId="3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0" fillId="0" borderId="14" applyNumberFormat="0" applyFill="0" applyAlignment="0" applyProtection="0"/>
    <xf numFmtId="0" fontId="41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45" fillId="38" borderId="10" applyNumberFormat="0" applyAlignment="0" applyProtection="0"/>
    <xf numFmtId="0" fontId="46" fillId="5" borderId="4" applyNumberFormat="0" applyAlignment="0" applyProtection="0"/>
    <xf numFmtId="0" fontId="45" fillId="38" borderId="10" applyNumberFormat="0" applyAlignment="0" applyProtection="0"/>
    <xf numFmtId="0" fontId="47" fillId="5" borderId="4" applyNumberFormat="0" applyAlignment="0" applyProtection="0"/>
    <xf numFmtId="0" fontId="47" fillId="5" borderId="4" applyNumberFormat="0" applyAlignment="0" applyProtection="0"/>
    <xf numFmtId="0" fontId="48" fillId="0" borderId="15" applyNumberFormat="0" applyFill="0" applyAlignment="0" applyProtection="0"/>
    <xf numFmtId="0" fontId="49" fillId="0" borderId="6" applyNumberFormat="0" applyFill="0" applyAlignment="0" applyProtection="0"/>
    <xf numFmtId="0" fontId="50" fillId="0" borderId="6" applyNumberFormat="0" applyFill="0" applyAlignment="0" applyProtection="0"/>
    <xf numFmtId="0" fontId="50" fillId="0" borderId="6" applyNumberFormat="0" applyFill="0" applyAlignment="0" applyProtection="0"/>
    <xf numFmtId="0" fontId="51" fillId="53" borderId="0" applyNumberFormat="0" applyBorder="0" applyAlignment="0" applyProtection="0"/>
    <xf numFmtId="0" fontId="52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165" fontId="54" fillId="0" borderId="0"/>
    <xf numFmtId="0" fontId="25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54" fillId="0" borderId="0"/>
    <xf numFmtId="0" fontId="27" fillId="0" borderId="0" applyNumberFormat="0" applyFont="0">
      <alignment readingOrder="1"/>
      <protection locked="0"/>
    </xf>
    <xf numFmtId="0" fontId="25" fillId="0" borderId="0"/>
    <xf numFmtId="0" fontId="7" fillId="0" borderId="0"/>
    <xf numFmtId="0" fontId="6" fillId="0" borderId="0"/>
    <xf numFmtId="0" fontId="25" fillId="0" borderId="0"/>
    <xf numFmtId="0" fontId="11" fillId="0" borderId="0"/>
    <xf numFmtId="0" fontId="26" fillId="0" borderId="0"/>
    <xf numFmtId="0" fontId="25" fillId="0" borderId="0"/>
    <xf numFmtId="170" fontId="55" fillId="0" borderId="0"/>
    <xf numFmtId="0" fontId="6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8" fillId="54" borderId="16" applyNumberFormat="0" applyFont="0" applyAlignment="0" applyProtection="0"/>
    <xf numFmtId="0" fontId="10" fillId="54" borderId="16" applyNumberFormat="0" applyFont="0" applyAlignment="0" applyProtection="0"/>
    <xf numFmtId="0" fontId="6" fillId="8" borderId="8" applyNumberFormat="0" applyFont="0" applyAlignment="0" applyProtection="0"/>
    <xf numFmtId="0" fontId="10" fillId="54" borderId="16" applyNumberFormat="0" applyFont="0" applyAlignment="0" applyProtection="0"/>
    <xf numFmtId="0" fontId="11" fillId="8" borderId="8" applyNumberFormat="0" applyFont="0" applyAlignment="0" applyProtection="0"/>
    <xf numFmtId="0" fontId="28" fillId="54" borderId="16" applyNumberFormat="0" applyFont="0" applyAlignment="0" applyProtection="0"/>
    <xf numFmtId="0" fontId="11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56" fillId="51" borderId="17" applyNumberFormat="0" applyAlignment="0" applyProtection="0"/>
    <xf numFmtId="0" fontId="57" fillId="6" borderId="5" applyNumberFormat="0" applyAlignment="0" applyProtection="0"/>
    <xf numFmtId="0" fontId="56" fillId="51" borderId="17" applyNumberFormat="0" applyAlignment="0" applyProtection="0"/>
    <xf numFmtId="0" fontId="58" fillId="6" borderId="5" applyNumberFormat="0" applyAlignment="0" applyProtection="0"/>
    <xf numFmtId="0" fontId="58" fillId="6" borderId="5" applyNumberFormat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2" fontId="7" fillId="0" borderId="0" applyFill="0" applyBorder="0" applyProtection="0">
      <alignment horizontal="right"/>
    </xf>
    <xf numFmtId="0" fontId="59" fillId="55" borderId="18" applyNumberFormat="0" applyAlignment="0" applyProtection="0"/>
    <xf numFmtId="0" fontId="59" fillId="55" borderId="18" applyNumberFormat="0" applyAlignment="0" applyProtection="0"/>
    <xf numFmtId="0" fontId="59" fillId="55" borderId="18" applyNumberFormat="0" applyAlignment="0" applyProtection="0"/>
    <xf numFmtId="2" fontId="59" fillId="56" borderId="18" applyProtection="0">
      <alignment horizontal="right"/>
    </xf>
    <xf numFmtId="2" fontId="59" fillId="56" borderId="18" applyProtection="0">
      <alignment horizontal="right"/>
    </xf>
    <xf numFmtId="2" fontId="59" fillId="56" borderId="18" applyProtection="0">
      <alignment horizontal="right"/>
    </xf>
    <xf numFmtId="14" fontId="60" fillId="55" borderId="0" applyBorder="0" applyProtection="0">
      <alignment horizontal="left"/>
    </xf>
    <xf numFmtId="171" fontId="8" fillId="57" borderId="18" applyProtection="0">
      <alignment horizontal="right"/>
    </xf>
    <xf numFmtId="171" fontId="8" fillId="57" borderId="18" applyProtection="0">
      <alignment horizontal="right"/>
    </xf>
    <xf numFmtId="171" fontId="8" fillId="57" borderId="18" applyProtection="0">
      <alignment horizontal="right"/>
    </xf>
    <xf numFmtId="2" fontId="8" fillId="57" borderId="18" applyProtection="0">
      <alignment horizontal="right"/>
    </xf>
    <xf numFmtId="2" fontId="8" fillId="57" borderId="18" applyProtection="0">
      <alignment horizontal="right"/>
    </xf>
    <xf numFmtId="2" fontId="8" fillId="57" borderId="18" applyProtection="0">
      <alignment horizontal="right"/>
    </xf>
    <xf numFmtId="14" fontId="61" fillId="58" borderId="18" applyProtection="0">
      <alignment horizontal="right"/>
    </xf>
    <xf numFmtId="14" fontId="61" fillId="58" borderId="18" applyProtection="0">
      <alignment horizontal="right"/>
    </xf>
    <xf numFmtId="14" fontId="61" fillId="58" borderId="18" applyProtection="0">
      <alignment horizontal="right"/>
    </xf>
    <xf numFmtId="14" fontId="61" fillId="58" borderId="18" applyProtection="0">
      <alignment horizontal="left"/>
    </xf>
    <xf numFmtId="14" fontId="61" fillId="58" borderId="18" applyProtection="0">
      <alignment horizontal="left"/>
    </xf>
    <xf numFmtId="14" fontId="61" fillId="58" borderId="18" applyProtection="0">
      <alignment horizontal="left"/>
    </xf>
    <xf numFmtId="0" fontId="62" fillId="55" borderId="18" applyNumberFormat="0" applyProtection="0">
      <alignment horizontal="left"/>
    </xf>
    <xf numFmtId="0" fontId="62" fillId="55" borderId="18" applyNumberFormat="0" applyProtection="0">
      <alignment horizontal="left"/>
    </xf>
    <xf numFmtId="0" fontId="62" fillId="55" borderId="18" applyNumberFormat="0" applyProtection="0">
      <alignment horizontal="left"/>
    </xf>
    <xf numFmtId="0" fontId="6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4" fillId="0" borderId="19" applyNumberFormat="0" applyFill="0" applyAlignment="0" applyProtection="0"/>
    <xf numFmtId="0" fontId="65" fillId="0" borderId="9" applyNumberFormat="0" applyFill="0" applyAlignment="0" applyProtection="0"/>
    <xf numFmtId="0" fontId="64" fillId="0" borderId="1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/>
    <xf numFmtId="0" fontId="2" fillId="0" borderId="0" applyNumberFormat="0" applyFill="0" applyBorder="0" applyAlignment="0" applyProtection="0"/>
    <xf numFmtId="0" fontId="37" fillId="0" borderId="1" applyNumberFormat="0" applyFill="0" applyAlignment="0" applyProtection="0"/>
    <xf numFmtId="0" fontId="39" fillId="0" borderId="2" applyNumberFormat="0" applyFill="0" applyAlignment="0" applyProtection="0"/>
    <xf numFmtId="0" fontId="41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16" fillId="3" borderId="0" applyNumberFormat="0" applyBorder="0" applyAlignment="0" applyProtection="0"/>
    <xf numFmtId="0" fontId="52" fillId="4" borderId="0" applyNumberFormat="0" applyBorder="0" applyAlignment="0" applyProtection="0"/>
    <xf numFmtId="0" fontId="46" fillId="5" borderId="4" applyNumberFormat="0" applyAlignment="0" applyProtection="0"/>
    <xf numFmtId="0" fontId="57" fillId="6" borderId="5" applyNumberFormat="0" applyAlignment="0" applyProtection="0"/>
    <xf numFmtId="0" fontId="19" fillId="6" borderId="4" applyNumberFormat="0" applyAlignment="0" applyProtection="0"/>
    <xf numFmtId="0" fontId="49" fillId="0" borderId="6" applyNumberFormat="0" applyFill="0" applyAlignment="0" applyProtection="0"/>
    <xf numFmtId="0" fontId="22" fillId="7" borderId="7" applyNumberFormat="0" applyAlignment="0" applyProtection="0"/>
    <xf numFmtId="0" fontId="68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30" fillId="0" borderId="0" applyNumberFormat="0" applyFill="0" applyBorder="0" applyAlignment="0" applyProtection="0"/>
    <xf numFmtId="0" fontId="65" fillId="0" borderId="9" applyNumberFormat="0" applyFill="0" applyAlignment="0" applyProtection="0"/>
    <xf numFmtId="0" fontId="13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13" fillId="32" borderId="0" applyNumberFormat="0" applyBorder="0" applyAlignment="0" applyProtection="0"/>
    <xf numFmtId="0" fontId="27" fillId="0" borderId="0" applyNumberFormat="0" applyFont="0">
      <alignment readingOrder="1"/>
      <protection locked="0"/>
    </xf>
    <xf numFmtId="0" fontId="27" fillId="0" borderId="0" applyNumberFormat="0" applyFont="0">
      <alignment readingOrder="1"/>
      <protection locked="0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1" fillId="0" borderId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1" fillId="0" borderId="0"/>
    <xf numFmtId="0" fontId="26" fillId="0" borderId="0"/>
    <xf numFmtId="0" fontId="11" fillId="0" borderId="0"/>
    <xf numFmtId="9" fontId="26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72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/>
    <xf numFmtId="0" fontId="74" fillId="0" borderId="0" xfId="0" applyFont="1" applyAlignment="1">
      <alignment horizontal="centerContinuous" vertical="center"/>
    </xf>
    <xf numFmtId="0" fontId="74" fillId="0" borderId="0" xfId="0" applyFont="1" applyAlignment="1">
      <alignment horizontal="centerContinuous"/>
    </xf>
    <xf numFmtId="164" fontId="6" fillId="0" borderId="0" xfId="0" applyNumberFormat="1" applyFont="1"/>
    <xf numFmtId="0" fontId="6" fillId="60" borderId="0" xfId="0" applyFont="1" applyFill="1"/>
    <xf numFmtId="0" fontId="73" fillId="60" borderId="0" xfId="0" applyFont="1" applyFill="1"/>
    <xf numFmtId="164" fontId="6" fillId="60" borderId="0" xfId="0" applyNumberFormat="1" applyFont="1" applyFill="1"/>
    <xf numFmtId="0" fontId="73" fillId="60" borderId="0" xfId="0" quotePrefix="1" applyFont="1" applyFill="1" applyAlignment="1">
      <alignment horizontal="left"/>
    </xf>
    <xf numFmtId="0" fontId="80" fillId="0" borderId="0" xfId="0" applyFont="1"/>
    <xf numFmtId="0" fontId="78" fillId="0" borderId="0" xfId="0" applyFont="1" applyAlignment="1">
      <alignment horizontal="left"/>
    </xf>
    <xf numFmtId="0" fontId="78" fillId="59" borderId="0" xfId="0" applyFont="1" applyFill="1" applyAlignment="1">
      <alignment horizontal="left"/>
    </xf>
    <xf numFmtId="0" fontId="78" fillId="60" borderId="0" xfId="0" applyFont="1" applyFill="1" applyAlignment="1">
      <alignment horizontal="left"/>
    </xf>
    <xf numFmtId="164" fontId="78" fillId="0" borderId="0" xfId="322" applyNumberFormat="1" applyFont="1" applyAlignment="1">
      <alignment horizontal="center"/>
    </xf>
    <xf numFmtId="164" fontId="78" fillId="59" borderId="0" xfId="322" applyNumberFormat="1" applyFont="1" applyFill="1" applyAlignment="1">
      <alignment horizontal="center"/>
    </xf>
    <xf numFmtId="0" fontId="83" fillId="0" borderId="0" xfId="0" applyFont="1"/>
    <xf numFmtId="0" fontId="78" fillId="0" borderId="0" xfId="0" applyFont="1"/>
    <xf numFmtId="0" fontId="78" fillId="61" borderId="0" xfId="0" applyFont="1" applyFill="1" applyAlignment="1">
      <alignment horizontal="centerContinuous"/>
    </xf>
    <xf numFmtId="3" fontId="78" fillId="59" borderId="0" xfId="0" applyNumberFormat="1" applyFont="1" applyFill="1" applyAlignment="1">
      <alignment horizontal="center"/>
    </xf>
    <xf numFmtId="0" fontId="78" fillId="0" borderId="0" xfId="0" applyFont="1" applyAlignment="1" applyProtection="1">
      <alignment horizontal="center"/>
      <protection locked="0"/>
    </xf>
    <xf numFmtId="3" fontId="78" fillId="0" borderId="0" xfId="0" applyNumberFormat="1" applyFont="1" applyAlignment="1">
      <alignment horizontal="center"/>
    </xf>
    <xf numFmtId="3" fontId="84" fillId="59" borderId="0" xfId="0" applyNumberFormat="1" applyFont="1" applyFill="1" applyAlignment="1">
      <alignment horizontal="centerContinuous"/>
    </xf>
    <xf numFmtId="3" fontId="84" fillId="0" borderId="0" xfId="0" applyNumberFormat="1" applyFont="1" applyAlignment="1">
      <alignment horizontal="centerContinuous"/>
    </xf>
    <xf numFmtId="3" fontId="84" fillId="60" borderId="0" xfId="0" applyNumberFormat="1" applyFont="1" applyFill="1" applyAlignment="1">
      <alignment horizontal="centerContinuous"/>
    </xf>
    <xf numFmtId="0" fontId="78" fillId="60" borderId="0" xfId="0" applyFont="1" applyFill="1"/>
    <xf numFmtId="3" fontId="84" fillId="59" borderId="0" xfId="0" applyNumberFormat="1" applyFont="1" applyFill="1" applyAlignment="1">
      <alignment horizontal="center"/>
    </xf>
    <xf numFmtId="3" fontId="84" fillId="0" borderId="0" xfId="0" applyNumberFormat="1" applyFont="1" applyAlignment="1">
      <alignment horizontal="center"/>
    </xf>
    <xf numFmtId="3" fontId="84" fillId="60" borderId="0" xfId="0" applyNumberFormat="1" applyFont="1" applyFill="1" applyAlignment="1">
      <alignment horizontal="center"/>
    </xf>
    <xf numFmtId="164" fontId="83" fillId="0" borderId="0" xfId="425" applyNumberFormat="1" applyFont="1"/>
    <xf numFmtId="3" fontId="78" fillId="59" borderId="0" xfId="0" applyNumberFormat="1" applyFont="1" applyFill="1" applyAlignment="1">
      <alignment horizontal="centerContinuous"/>
    </xf>
    <xf numFmtId="3" fontId="78" fillId="0" borderId="0" xfId="0" applyNumberFormat="1" applyFont="1" applyAlignment="1">
      <alignment horizontal="centerContinuous"/>
    </xf>
    <xf numFmtId="0" fontId="81" fillId="60" borderId="0" xfId="0" applyFont="1" applyFill="1"/>
    <xf numFmtId="0" fontId="78" fillId="0" borderId="0" xfId="0" applyFont="1" applyAlignment="1">
      <alignment horizontal="centerContinuous"/>
    </xf>
    <xf numFmtId="0" fontId="78" fillId="61" borderId="0" xfId="0" applyFont="1" applyFill="1" applyAlignment="1">
      <alignment horizontal="centerContinuous" wrapText="1"/>
    </xf>
    <xf numFmtId="0" fontId="77" fillId="0" borderId="0" xfId="0" applyFont="1" applyAlignment="1">
      <alignment horizontal="centerContinuous"/>
    </xf>
    <xf numFmtId="0" fontId="78" fillId="60" borderId="0" xfId="0" applyFont="1" applyFill="1" applyAlignment="1">
      <alignment horizontal="centerContinuous"/>
    </xf>
    <xf numFmtId="0" fontId="83" fillId="60" borderId="0" xfId="0" applyFont="1" applyFill="1" applyAlignment="1">
      <alignment horizontal="centerContinuous"/>
    </xf>
    <xf numFmtId="0" fontId="80" fillId="0" borderId="0" xfId="0" applyFont="1" applyAlignment="1">
      <alignment horizontal="left"/>
    </xf>
    <xf numFmtId="0" fontId="75" fillId="0" borderId="0" xfId="0" applyFont="1" applyAlignment="1">
      <alignment horizontal="centerContinuous"/>
    </xf>
    <xf numFmtId="0" fontId="83" fillId="0" borderId="0" xfId="0" applyFont="1" applyAlignment="1">
      <alignment horizontal="centerContinuous"/>
    </xf>
    <xf numFmtId="165" fontId="82" fillId="0" borderId="0" xfId="0" applyNumberFormat="1" applyFont="1" applyAlignment="1">
      <alignment horizontal="centerContinuous"/>
    </xf>
    <xf numFmtId="0" fontId="83" fillId="59" borderId="0" xfId="0" applyFont="1" applyFill="1" applyAlignment="1">
      <alignment horizontal="centerContinuous"/>
    </xf>
    <xf numFmtId="165" fontId="83" fillId="0" borderId="0" xfId="0" applyNumberFormat="1" applyFont="1" applyAlignment="1">
      <alignment horizontal="left"/>
    </xf>
    <xf numFmtId="0" fontId="83" fillId="0" borderId="0" xfId="0" applyFont="1" applyAlignment="1">
      <alignment horizontal="left"/>
    </xf>
    <xf numFmtId="0" fontId="83" fillId="0" borderId="0" xfId="0" applyFont="1" applyAlignment="1">
      <alignment horizontal="center"/>
    </xf>
    <xf numFmtId="0" fontId="83" fillId="59" borderId="0" xfId="0" applyFont="1" applyFill="1" applyAlignment="1">
      <alignment horizontal="center"/>
    </xf>
    <xf numFmtId="165" fontId="82" fillId="60" borderId="0" xfId="0" applyNumberFormat="1" applyFont="1" applyFill="1" applyAlignment="1">
      <alignment horizontal="centerContinuous"/>
    </xf>
    <xf numFmtId="165" fontId="83" fillId="60" borderId="0" xfId="0" applyNumberFormat="1" applyFont="1" applyFill="1" applyAlignment="1">
      <alignment horizontal="left"/>
    </xf>
    <xf numFmtId="0" fontId="83" fillId="60" borderId="0" xfId="0" applyFont="1" applyFill="1" applyAlignment="1">
      <alignment horizontal="left"/>
    </xf>
    <xf numFmtId="0" fontId="83" fillId="60" borderId="0" xfId="0" applyFont="1" applyFill="1" applyAlignment="1">
      <alignment horizontal="center"/>
    </xf>
    <xf numFmtId="0" fontId="6" fillId="60" borderId="0" xfId="0" applyFont="1" applyFill="1" applyAlignment="1">
      <alignment horizontal="centerContinuous"/>
    </xf>
    <xf numFmtId="165" fontId="6" fillId="60" borderId="0" xfId="0" applyNumberFormat="1" applyFont="1" applyFill="1" applyAlignment="1">
      <alignment horizontal="centerContinuous"/>
    </xf>
    <xf numFmtId="165" fontId="76" fillId="60" borderId="0" xfId="0" applyNumberFormat="1" applyFont="1" applyFill="1" applyAlignment="1">
      <alignment horizontal="centerContinuous"/>
    </xf>
    <xf numFmtId="0" fontId="79" fillId="60" borderId="0" xfId="0" applyFont="1" applyFill="1"/>
    <xf numFmtId="0" fontId="78" fillId="61" borderId="0" xfId="0" applyFont="1" applyFill="1"/>
    <xf numFmtId="3" fontId="84" fillId="62" borderId="0" xfId="0" applyNumberFormat="1" applyFont="1" applyFill="1" applyAlignment="1">
      <alignment horizontal="centerContinuous"/>
    </xf>
    <xf numFmtId="0" fontId="78" fillId="0" borderId="0" xfId="0" applyFont="1" applyProtection="1">
      <protection locked="0"/>
    </xf>
    <xf numFmtId="0" fontId="78" fillId="62" borderId="0" xfId="0" applyFont="1" applyFill="1" applyAlignment="1">
      <alignment horizontal="left"/>
    </xf>
    <xf numFmtId="3" fontId="84" fillId="62" borderId="0" xfId="0" applyNumberFormat="1" applyFont="1" applyFill="1" applyAlignment="1">
      <alignment horizontal="center"/>
    </xf>
    <xf numFmtId="3" fontId="83" fillId="0" borderId="0" xfId="0" applyNumberFormat="1" applyFont="1"/>
    <xf numFmtId="0" fontId="75" fillId="61" borderId="0" xfId="0" applyFont="1" applyFill="1" applyAlignment="1">
      <alignment horizontal="center" wrapText="1"/>
    </xf>
    <xf numFmtId="0" fontId="75" fillId="61" borderId="0" xfId="0" applyFont="1" applyFill="1" applyAlignment="1">
      <alignment horizontal="centerContinuous"/>
    </xf>
    <xf numFmtId="0" fontId="75" fillId="61" borderId="0" xfId="0" applyFont="1" applyFill="1" applyAlignment="1">
      <alignment horizontal="center"/>
    </xf>
    <xf numFmtId="0" fontId="75" fillId="60" borderId="0" xfId="0" applyFont="1" applyFill="1" applyAlignment="1">
      <alignment horizontal="center"/>
    </xf>
    <xf numFmtId="0" fontId="78" fillId="59" borderId="0" xfId="0" applyFont="1" applyFill="1" applyAlignment="1">
      <alignment horizontal="centerContinuous"/>
    </xf>
    <xf numFmtId="0" fontId="83" fillId="62" borderId="0" xfId="0" applyFont="1" applyFill="1" applyAlignment="1">
      <alignment horizontal="centerContinuous"/>
    </xf>
    <xf numFmtId="164" fontId="83" fillId="0" borderId="0" xfId="0" applyNumberFormat="1" applyFont="1"/>
    <xf numFmtId="0" fontId="78" fillId="63" borderId="0" xfId="0" applyFont="1" applyFill="1" applyAlignment="1">
      <alignment horizontal="left"/>
    </xf>
    <xf numFmtId="3" fontId="84" fillId="63" borderId="0" xfId="0" applyNumberFormat="1" applyFont="1" applyFill="1" applyAlignment="1">
      <alignment horizontal="centerContinuous"/>
    </xf>
    <xf numFmtId="3" fontId="84" fillId="63" borderId="0" xfId="0" applyNumberFormat="1" applyFont="1" applyFill="1" applyAlignment="1">
      <alignment horizontal="center"/>
    </xf>
    <xf numFmtId="0" fontId="83" fillId="63" borderId="0" xfId="0" applyFont="1" applyFill="1" applyAlignment="1">
      <alignment horizontal="centerContinuous"/>
    </xf>
    <xf numFmtId="0" fontId="78" fillId="64" borderId="0" xfId="0" applyFont="1" applyFill="1" applyAlignment="1">
      <alignment horizontal="left"/>
    </xf>
    <xf numFmtId="3" fontId="84" fillId="64" borderId="0" xfId="0" applyNumberFormat="1" applyFont="1" applyFill="1" applyAlignment="1">
      <alignment horizontal="centerContinuous"/>
    </xf>
    <xf numFmtId="3" fontId="84" fillId="64" borderId="0" xfId="0" applyNumberFormat="1" applyFont="1" applyFill="1" applyAlignment="1">
      <alignment horizontal="center"/>
    </xf>
  </cellXfs>
  <cellStyles count="444">
    <cellStyle name="_ColumnTitles" xfId="1" xr:uid="{00000000-0005-0000-0000-000000000000}"/>
    <cellStyle name="_ColumnTitles 2" xfId="2" xr:uid="{00000000-0005-0000-0000-000001000000}"/>
    <cellStyle name="_DateRange" xfId="3" xr:uid="{00000000-0005-0000-0000-000002000000}"/>
    <cellStyle name="_DateRange 2" xfId="4" xr:uid="{00000000-0005-0000-0000-000003000000}"/>
    <cellStyle name="_Hidden" xfId="5" xr:uid="{00000000-0005-0000-0000-000004000000}"/>
    <cellStyle name="_Normal" xfId="6" xr:uid="{00000000-0005-0000-0000-000005000000}"/>
    <cellStyle name="_Percentage" xfId="7" xr:uid="{00000000-0005-0000-0000-000006000000}"/>
    <cellStyle name="_PercentageBold" xfId="8" xr:uid="{00000000-0005-0000-0000-000007000000}"/>
    <cellStyle name="_SeriesAttributes" xfId="9" xr:uid="{00000000-0005-0000-0000-000008000000}"/>
    <cellStyle name="_SeriesAttributes 2" xfId="10" xr:uid="{00000000-0005-0000-0000-000009000000}"/>
    <cellStyle name="_SeriesData" xfId="11" xr:uid="{00000000-0005-0000-0000-00000A000000}"/>
    <cellStyle name="_SeriesData 2" xfId="12" xr:uid="{00000000-0005-0000-0000-00000B000000}"/>
    <cellStyle name="_SeriesDataNA" xfId="13" xr:uid="{00000000-0005-0000-0000-00000C000000}"/>
    <cellStyle name="_SeriesDataStatistics" xfId="14" xr:uid="{00000000-0005-0000-0000-00000D000000}"/>
    <cellStyle name="20% - Accent1" xfId="392" builtinId="30" customBuiltin="1"/>
    <cellStyle name="20% - Accent1 2" xfId="15" xr:uid="{00000000-0005-0000-0000-00000F000000}"/>
    <cellStyle name="20% - Accent1 2 2" xfId="16" xr:uid="{00000000-0005-0000-0000-000010000000}"/>
    <cellStyle name="20% - Accent1 2 3" xfId="17" xr:uid="{00000000-0005-0000-0000-000011000000}"/>
    <cellStyle name="20% - Accent1 3" xfId="18" xr:uid="{00000000-0005-0000-0000-000012000000}"/>
    <cellStyle name="20% - Accent1 4" xfId="19" xr:uid="{00000000-0005-0000-0000-000013000000}"/>
    <cellStyle name="20% - Accent1 5" xfId="20" xr:uid="{00000000-0005-0000-0000-000014000000}"/>
    <cellStyle name="20% - Accent1 6" xfId="21" xr:uid="{00000000-0005-0000-0000-000015000000}"/>
    <cellStyle name="20% - Accent1 7" xfId="22" xr:uid="{00000000-0005-0000-0000-000016000000}"/>
    <cellStyle name="20% - Accent2" xfId="396" builtinId="34" customBuiltin="1"/>
    <cellStyle name="20% - Accent2 2" xfId="23" xr:uid="{00000000-0005-0000-0000-000018000000}"/>
    <cellStyle name="20% - Accent2 2 2" xfId="24" xr:uid="{00000000-0005-0000-0000-000019000000}"/>
    <cellStyle name="20% - Accent2 2 3" xfId="25" xr:uid="{00000000-0005-0000-0000-00001A000000}"/>
    <cellStyle name="20% - Accent2 3" xfId="26" xr:uid="{00000000-0005-0000-0000-00001B000000}"/>
    <cellStyle name="20% - Accent2 4" xfId="27" xr:uid="{00000000-0005-0000-0000-00001C000000}"/>
    <cellStyle name="20% - Accent2 5" xfId="28" xr:uid="{00000000-0005-0000-0000-00001D000000}"/>
    <cellStyle name="20% - Accent2 6" xfId="29" xr:uid="{00000000-0005-0000-0000-00001E000000}"/>
    <cellStyle name="20% - Accent2 7" xfId="30" xr:uid="{00000000-0005-0000-0000-00001F000000}"/>
    <cellStyle name="20% - Accent3" xfId="400" builtinId="38" customBuiltin="1"/>
    <cellStyle name="20% - Accent3 2" xfId="31" xr:uid="{00000000-0005-0000-0000-000021000000}"/>
    <cellStyle name="20% - Accent3 2 2" xfId="32" xr:uid="{00000000-0005-0000-0000-000022000000}"/>
    <cellStyle name="20% - Accent3 2 3" xfId="33" xr:uid="{00000000-0005-0000-0000-000023000000}"/>
    <cellStyle name="20% - Accent3 3" xfId="34" xr:uid="{00000000-0005-0000-0000-000024000000}"/>
    <cellStyle name="20% - Accent3 4" xfId="35" xr:uid="{00000000-0005-0000-0000-000025000000}"/>
    <cellStyle name="20% - Accent3 5" xfId="36" xr:uid="{00000000-0005-0000-0000-000026000000}"/>
    <cellStyle name="20% - Accent3 6" xfId="37" xr:uid="{00000000-0005-0000-0000-000027000000}"/>
    <cellStyle name="20% - Accent3 7" xfId="38" xr:uid="{00000000-0005-0000-0000-000028000000}"/>
    <cellStyle name="20% - Accent4" xfId="404" builtinId="42" customBuiltin="1"/>
    <cellStyle name="20% - Accent4 2" xfId="39" xr:uid="{00000000-0005-0000-0000-00002A000000}"/>
    <cellStyle name="20% - Accent4 2 2" xfId="40" xr:uid="{00000000-0005-0000-0000-00002B000000}"/>
    <cellStyle name="20% - Accent4 2 3" xfId="41" xr:uid="{00000000-0005-0000-0000-00002C000000}"/>
    <cellStyle name="20% - Accent4 3" xfId="42" xr:uid="{00000000-0005-0000-0000-00002D000000}"/>
    <cellStyle name="20% - Accent4 4" xfId="43" xr:uid="{00000000-0005-0000-0000-00002E000000}"/>
    <cellStyle name="20% - Accent4 5" xfId="44" xr:uid="{00000000-0005-0000-0000-00002F000000}"/>
    <cellStyle name="20% - Accent4 6" xfId="45" xr:uid="{00000000-0005-0000-0000-000030000000}"/>
    <cellStyle name="20% - Accent4 7" xfId="46" xr:uid="{00000000-0005-0000-0000-000031000000}"/>
    <cellStyle name="20% - Accent5" xfId="408" builtinId="46" customBuiltin="1"/>
    <cellStyle name="20% - Accent5 2" xfId="47" xr:uid="{00000000-0005-0000-0000-000033000000}"/>
    <cellStyle name="20% - Accent5 2 2" xfId="48" xr:uid="{00000000-0005-0000-0000-000034000000}"/>
    <cellStyle name="20% - Accent5 2 3" xfId="49" xr:uid="{00000000-0005-0000-0000-000035000000}"/>
    <cellStyle name="20% - Accent5 3" xfId="50" xr:uid="{00000000-0005-0000-0000-000036000000}"/>
    <cellStyle name="20% - Accent5 4" xfId="51" xr:uid="{00000000-0005-0000-0000-000037000000}"/>
    <cellStyle name="20% - Accent5 5" xfId="52" xr:uid="{00000000-0005-0000-0000-000038000000}"/>
    <cellStyle name="20% - Accent5 6" xfId="53" xr:uid="{00000000-0005-0000-0000-000039000000}"/>
    <cellStyle name="20% - Accent5 7" xfId="54" xr:uid="{00000000-0005-0000-0000-00003A000000}"/>
    <cellStyle name="20% - Accent6" xfId="412" builtinId="50" customBuiltin="1"/>
    <cellStyle name="20% - Accent6 2" xfId="55" xr:uid="{00000000-0005-0000-0000-00003C000000}"/>
    <cellStyle name="20% - Accent6 2 2" xfId="56" xr:uid="{00000000-0005-0000-0000-00003D000000}"/>
    <cellStyle name="20% - Accent6 2 3" xfId="57" xr:uid="{00000000-0005-0000-0000-00003E000000}"/>
    <cellStyle name="20% - Accent6 3" xfId="58" xr:uid="{00000000-0005-0000-0000-00003F000000}"/>
    <cellStyle name="20% - Accent6 4" xfId="59" xr:uid="{00000000-0005-0000-0000-000040000000}"/>
    <cellStyle name="20% - Accent6 5" xfId="60" xr:uid="{00000000-0005-0000-0000-000041000000}"/>
    <cellStyle name="20% - Accent6 6" xfId="61" xr:uid="{00000000-0005-0000-0000-000042000000}"/>
    <cellStyle name="20% - Accent6 7" xfId="62" xr:uid="{00000000-0005-0000-0000-000043000000}"/>
    <cellStyle name="40% - Accent1" xfId="393" builtinId="31" customBuiltin="1"/>
    <cellStyle name="40% - Accent1 2" xfId="63" xr:uid="{00000000-0005-0000-0000-000045000000}"/>
    <cellStyle name="40% - Accent1 2 2" xfId="64" xr:uid="{00000000-0005-0000-0000-000046000000}"/>
    <cellStyle name="40% - Accent1 2 3" xfId="65" xr:uid="{00000000-0005-0000-0000-000047000000}"/>
    <cellStyle name="40% - Accent1 3" xfId="66" xr:uid="{00000000-0005-0000-0000-000048000000}"/>
    <cellStyle name="40% - Accent1 4" xfId="67" xr:uid="{00000000-0005-0000-0000-000049000000}"/>
    <cellStyle name="40% - Accent1 5" xfId="68" xr:uid="{00000000-0005-0000-0000-00004A000000}"/>
    <cellStyle name="40% - Accent1 6" xfId="69" xr:uid="{00000000-0005-0000-0000-00004B000000}"/>
    <cellStyle name="40% - Accent1 7" xfId="70" xr:uid="{00000000-0005-0000-0000-00004C000000}"/>
    <cellStyle name="40% - Accent2" xfId="397" builtinId="35" customBuiltin="1"/>
    <cellStyle name="40% - Accent2 2" xfId="71" xr:uid="{00000000-0005-0000-0000-00004E000000}"/>
    <cellStyle name="40% - Accent2 2 2" xfId="72" xr:uid="{00000000-0005-0000-0000-00004F000000}"/>
    <cellStyle name="40% - Accent2 2 3" xfId="73" xr:uid="{00000000-0005-0000-0000-000050000000}"/>
    <cellStyle name="40% - Accent2 3" xfId="74" xr:uid="{00000000-0005-0000-0000-000051000000}"/>
    <cellStyle name="40% - Accent2 4" xfId="75" xr:uid="{00000000-0005-0000-0000-000052000000}"/>
    <cellStyle name="40% - Accent2 5" xfId="76" xr:uid="{00000000-0005-0000-0000-000053000000}"/>
    <cellStyle name="40% - Accent2 6" xfId="77" xr:uid="{00000000-0005-0000-0000-000054000000}"/>
    <cellStyle name="40% - Accent2 7" xfId="78" xr:uid="{00000000-0005-0000-0000-000055000000}"/>
    <cellStyle name="40% - Accent3" xfId="401" builtinId="39" customBuiltin="1"/>
    <cellStyle name="40% - Accent3 2" xfId="79" xr:uid="{00000000-0005-0000-0000-000057000000}"/>
    <cellStyle name="40% - Accent3 2 2" xfId="80" xr:uid="{00000000-0005-0000-0000-000058000000}"/>
    <cellStyle name="40% - Accent3 2 3" xfId="81" xr:uid="{00000000-0005-0000-0000-000059000000}"/>
    <cellStyle name="40% - Accent3 3" xfId="82" xr:uid="{00000000-0005-0000-0000-00005A000000}"/>
    <cellStyle name="40% - Accent3 4" xfId="83" xr:uid="{00000000-0005-0000-0000-00005B000000}"/>
    <cellStyle name="40% - Accent3 5" xfId="84" xr:uid="{00000000-0005-0000-0000-00005C000000}"/>
    <cellStyle name="40% - Accent3 6" xfId="85" xr:uid="{00000000-0005-0000-0000-00005D000000}"/>
    <cellStyle name="40% - Accent3 7" xfId="86" xr:uid="{00000000-0005-0000-0000-00005E000000}"/>
    <cellStyle name="40% - Accent4" xfId="405" builtinId="43" customBuiltin="1"/>
    <cellStyle name="40% - Accent4 2" xfId="87" xr:uid="{00000000-0005-0000-0000-000060000000}"/>
    <cellStyle name="40% - Accent4 2 2" xfId="88" xr:uid="{00000000-0005-0000-0000-000061000000}"/>
    <cellStyle name="40% - Accent4 2 3" xfId="89" xr:uid="{00000000-0005-0000-0000-000062000000}"/>
    <cellStyle name="40% - Accent4 3" xfId="90" xr:uid="{00000000-0005-0000-0000-000063000000}"/>
    <cellStyle name="40% - Accent4 4" xfId="91" xr:uid="{00000000-0005-0000-0000-000064000000}"/>
    <cellStyle name="40% - Accent4 5" xfId="92" xr:uid="{00000000-0005-0000-0000-000065000000}"/>
    <cellStyle name="40% - Accent4 6" xfId="93" xr:uid="{00000000-0005-0000-0000-000066000000}"/>
    <cellStyle name="40% - Accent4 7" xfId="94" xr:uid="{00000000-0005-0000-0000-000067000000}"/>
    <cellStyle name="40% - Accent5" xfId="409" builtinId="47" customBuiltin="1"/>
    <cellStyle name="40% - Accent5 2" xfId="95" xr:uid="{00000000-0005-0000-0000-000069000000}"/>
    <cellStyle name="40% - Accent5 2 2" xfId="96" xr:uid="{00000000-0005-0000-0000-00006A000000}"/>
    <cellStyle name="40% - Accent5 2 3" xfId="97" xr:uid="{00000000-0005-0000-0000-00006B000000}"/>
    <cellStyle name="40% - Accent5 3" xfId="98" xr:uid="{00000000-0005-0000-0000-00006C000000}"/>
    <cellStyle name="40% - Accent5 4" xfId="99" xr:uid="{00000000-0005-0000-0000-00006D000000}"/>
    <cellStyle name="40% - Accent5 5" xfId="100" xr:uid="{00000000-0005-0000-0000-00006E000000}"/>
    <cellStyle name="40% - Accent5 6" xfId="101" xr:uid="{00000000-0005-0000-0000-00006F000000}"/>
    <cellStyle name="40% - Accent5 7" xfId="102" xr:uid="{00000000-0005-0000-0000-000070000000}"/>
    <cellStyle name="40% - Accent6" xfId="413" builtinId="51" customBuiltin="1"/>
    <cellStyle name="40% - Accent6 2" xfId="103" xr:uid="{00000000-0005-0000-0000-000072000000}"/>
    <cellStyle name="40% - Accent6 2 2" xfId="104" xr:uid="{00000000-0005-0000-0000-000073000000}"/>
    <cellStyle name="40% - Accent6 2 3" xfId="105" xr:uid="{00000000-0005-0000-0000-000074000000}"/>
    <cellStyle name="40% - Accent6 3" xfId="106" xr:uid="{00000000-0005-0000-0000-000075000000}"/>
    <cellStyle name="40% - Accent6 4" xfId="107" xr:uid="{00000000-0005-0000-0000-000076000000}"/>
    <cellStyle name="40% - Accent6 5" xfId="108" xr:uid="{00000000-0005-0000-0000-000077000000}"/>
    <cellStyle name="40% - Accent6 6" xfId="109" xr:uid="{00000000-0005-0000-0000-000078000000}"/>
    <cellStyle name="40% - Accent6 7" xfId="110" xr:uid="{00000000-0005-0000-0000-000079000000}"/>
    <cellStyle name="60% - Accent1" xfId="394" builtinId="32" customBuiltin="1"/>
    <cellStyle name="60% - Accent1 2" xfId="111" xr:uid="{00000000-0005-0000-0000-00007B000000}"/>
    <cellStyle name="60% - Accent1 2 2" xfId="112" xr:uid="{00000000-0005-0000-0000-00007C000000}"/>
    <cellStyle name="60% - Accent1 2 3" xfId="113" xr:uid="{00000000-0005-0000-0000-00007D000000}"/>
    <cellStyle name="60% - Accent1 3" xfId="114" xr:uid="{00000000-0005-0000-0000-00007E000000}"/>
    <cellStyle name="60% - Accent2" xfId="398" builtinId="36" customBuiltin="1"/>
    <cellStyle name="60% - Accent2 2" xfId="115" xr:uid="{00000000-0005-0000-0000-000080000000}"/>
    <cellStyle name="60% - Accent2 2 2" xfId="116" xr:uid="{00000000-0005-0000-0000-000081000000}"/>
    <cellStyle name="60% - Accent2 2 3" xfId="117" xr:uid="{00000000-0005-0000-0000-000082000000}"/>
    <cellStyle name="60% - Accent2 3" xfId="118" xr:uid="{00000000-0005-0000-0000-000083000000}"/>
    <cellStyle name="60% - Accent3" xfId="402" builtinId="40" customBuiltin="1"/>
    <cellStyle name="60% - Accent3 2" xfId="119" xr:uid="{00000000-0005-0000-0000-000085000000}"/>
    <cellStyle name="60% - Accent3 2 2" xfId="120" xr:uid="{00000000-0005-0000-0000-000086000000}"/>
    <cellStyle name="60% - Accent3 2 3" xfId="121" xr:uid="{00000000-0005-0000-0000-000087000000}"/>
    <cellStyle name="60% - Accent3 3" xfId="122" xr:uid="{00000000-0005-0000-0000-000088000000}"/>
    <cellStyle name="60% - Accent4" xfId="406" builtinId="44" customBuiltin="1"/>
    <cellStyle name="60% - Accent4 2" xfId="123" xr:uid="{00000000-0005-0000-0000-00008A000000}"/>
    <cellStyle name="60% - Accent4 2 2" xfId="124" xr:uid="{00000000-0005-0000-0000-00008B000000}"/>
    <cellStyle name="60% - Accent4 2 3" xfId="125" xr:uid="{00000000-0005-0000-0000-00008C000000}"/>
    <cellStyle name="60% - Accent4 3" xfId="126" xr:uid="{00000000-0005-0000-0000-00008D000000}"/>
    <cellStyle name="60% - Accent5" xfId="410" builtinId="48" customBuiltin="1"/>
    <cellStyle name="60% - Accent5 2" xfId="127" xr:uid="{00000000-0005-0000-0000-00008F000000}"/>
    <cellStyle name="60% - Accent5 2 2" xfId="128" xr:uid="{00000000-0005-0000-0000-000090000000}"/>
    <cellStyle name="60% - Accent5 2 3" xfId="129" xr:uid="{00000000-0005-0000-0000-000091000000}"/>
    <cellStyle name="60% - Accent5 3" xfId="130" xr:uid="{00000000-0005-0000-0000-000092000000}"/>
    <cellStyle name="60% - Accent6" xfId="414" builtinId="52" customBuiltin="1"/>
    <cellStyle name="60% - Accent6 2" xfId="131" xr:uid="{00000000-0005-0000-0000-000094000000}"/>
    <cellStyle name="60% - Accent6 2 2" xfId="132" xr:uid="{00000000-0005-0000-0000-000095000000}"/>
    <cellStyle name="60% - Accent6 2 3" xfId="133" xr:uid="{00000000-0005-0000-0000-000096000000}"/>
    <cellStyle name="60% - Accent6 3" xfId="134" xr:uid="{00000000-0005-0000-0000-000097000000}"/>
    <cellStyle name="Accent1" xfId="391" builtinId="29" customBuiltin="1"/>
    <cellStyle name="Accent1 2" xfId="135" xr:uid="{00000000-0005-0000-0000-000099000000}"/>
    <cellStyle name="Accent1 2 2" xfId="136" xr:uid="{00000000-0005-0000-0000-00009A000000}"/>
    <cellStyle name="Accent1 2 3" xfId="137" xr:uid="{00000000-0005-0000-0000-00009B000000}"/>
    <cellStyle name="Accent1 3" xfId="138" xr:uid="{00000000-0005-0000-0000-00009C000000}"/>
    <cellStyle name="Accent2" xfId="395" builtinId="33" customBuiltin="1"/>
    <cellStyle name="Accent2 2" xfId="139" xr:uid="{00000000-0005-0000-0000-00009E000000}"/>
    <cellStyle name="Accent2 2 2" xfId="140" xr:uid="{00000000-0005-0000-0000-00009F000000}"/>
    <cellStyle name="Accent2 2 3" xfId="141" xr:uid="{00000000-0005-0000-0000-0000A0000000}"/>
    <cellStyle name="Accent2 3" xfId="142" xr:uid="{00000000-0005-0000-0000-0000A1000000}"/>
    <cellStyle name="Accent3" xfId="399" builtinId="37" customBuiltin="1"/>
    <cellStyle name="Accent3 2" xfId="143" xr:uid="{00000000-0005-0000-0000-0000A3000000}"/>
    <cellStyle name="Accent3 2 2" xfId="144" xr:uid="{00000000-0005-0000-0000-0000A4000000}"/>
    <cellStyle name="Accent3 2 3" xfId="145" xr:uid="{00000000-0005-0000-0000-0000A5000000}"/>
    <cellStyle name="Accent3 3" xfId="146" xr:uid="{00000000-0005-0000-0000-0000A6000000}"/>
    <cellStyle name="Accent4" xfId="403" builtinId="41" customBuiltin="1"/>
    <cellStyle name="Accent4 2" xfId="147" xr:uid="{00000000-0005-0000-0000-0000A8000000}"/>
    <cellStyle name="Accent4 2 2" xfId="148" xr:uid="{00000000-0005-0000-0000-0000A9000000}"/>
    <cellStyle name="Accent4 2 3" xfId="149" xr:uid="{00000000-0005-0000-0000-0000AA000000}"/>
    <cellStyle name="Accent4 3" xfId="150" xr:uid="{00000000-0005-0000-0000-0000AB000000}"/>
    <cellStyle name="Accent5" xfId="407" builtinId="45" customBuiltin="1"/>
    <cellStyle name="Accent5 2" xfId="151" xr:uid="{00000000-0005-0000-0000-0000AD000000}"/>
    <cellStyle name="Accent5 2 2" xfId="152" xr:uid="{00000000-0005-0000-0000-0000AE000000}"/>
    <cellStyle name="Accent5 2 3" xfId="153" xr:uid="{00000000-0005-0000-0000-0000AF000000}"/>
    <cellStyle name="Accent5 3" xfId="154" xr:uid="{00000000-0005-0000-0000-0000B0000000}"/>
    <cellStyle name="Accent6" xfId="411" builtinId="49" customBuiltin="1"/>
    <cellStyle name="Accent6 2" xfId="155" xr:uid="{00000000-0005-0000-0000-0000B2000000}"/>
    <cellStyle name="Accent6 2 2" xfId="156" xr:uid="{00000000-0005-0000-0000-0000B3000000}"/>
    <cellStyle name="Accent6 2 3" xfId="157" xr:uid="{00000000-0005-0000-0000-0000B4000000}"/>
    <cellStyle name="Accent6 3" xfId="158" xr:uid="{00000000-0005-0000-0000-0000B5000000}"/>
    <cellStyle name="Bad" xfId="380" builtinId="27" customBuiltin="1"/>
    <cellStyle name="Bad 2" xfId="159" xr:uid="{00000000-0005-0000-0000-0000B7000000}"/>
    <cellStyle name="Bad 2 2" xfId="160" xr:uid="{00000000-0005-0000-0000-0000B8000000}"/>
    <cellStyle name="Bad 2 3" xfId="161" xr:uid="{00000000-0005-0000-0000-0000B9000000}"/>
    <cellStyle name="Bad 3" xfId="162" xr:uid="{00000000-0005-0000-0000-0000BA000000}"/>
    <cellStyle name="Calculation" xfId="384" builtinId="22" customBuiltin="1"/>
    <cellStyle name="Calculation 2" xfId="163" xr:uid="{00000000-0005-0000-0000-0000BC000000}"/>
    <cellStyle name="Calculation 2 2" xfId="164" xr:uid="{00000000-0005-0000-0000-0000BD000000}"/>
    <cellStyle name="Calculation 2 2 2" xfId="165" xr:uid="{00000000-0005-0000-0000-0000BE000000}"/>
    <cellStyle name="Calculation 2 3" xfId="166" xr:uid="{00000000-0005-0000-0000-0000BF000000}"/>
    <cellStyle name="Calculation 3" xfId="167" xr:uid="{00000000-0005-0000-0000-0000C0000000}"/>
    <cellStyle name="Check Cell" xfId="386" builtinId="23" customBuiltin="1"/>
    <cellStyle name="Check Cell 2" xfId="168" xr:uid="{00000000-0005-0000-0000-0000C2000000}"/>
    <cellStyle name="Check Cell 2 2" xfId="169" xr:uid="{00000000-0005-0000-0000-0000C3000000}"/>
    <cellStyle name="Check Cell 2 3" xfId="170" xr:uid="{00000000-0005-0000-0000-0000C4000000}"/>
    <cellStyle name="Check Cell 3" xfId="171" xr:uid="{00000000-0005-0000-0000-0000C5000000}"/>
    <cellStyle name="Comma [0] 2" xfId="172" xr:uid="{00000000-0005-0000-0000-0000C7000000}"/>
    <cellStyle name="Comma [0] 2 2" xfId="173" xr:uid="{00000000-0005-0000-0000-0000C8000000}"/>
    <cellStyle name="Comma [0] 3" xfId="174" xr:uid="{00000000-0005-0000-0000-0000C9000000}"/>
    <cellStyle name="Comma 10" xfId="175" xr:uid="{00000000-0005-0000-0000-0000CA000000}"/>
    <cellStyle name="Comma 10 2" xfId="430" xr:uid="{00000000-0005-0000-0000-0000CB000000}"/>
    <cellStyle name="Comma 11" xfId="176" xr:uid="{00000000-0005-0000-0000-0000CC000000}"/>
    <cellStyle name="Comma 11 2" xfId="177" xr:uid="{00000000-0005-0000-0000-0000CD000000}"/>
    <cellStyle name="Comma 11 3" xfId="431" xr:uid="{00000000-0005-0000-0000-0000CE000000}"/>
    <cellStyle name="Comma 12" xfId="432" xr:uid="{00000000-0005-0000-0000-0000CF000000}"/>
    <cellStyle name="Comma 13" xfId="433" xr:uid="{00000000-0005-0000-0000-0000D0000000}"/>
    <cellStyle name="Comma 14" xfId="434" xr:uid="{00000000-0005-0000-0000-0000D1000000}"/>
    <cellStyle name="Comma 2" xfId="178" xr:uid="{00000000-0005-0000-0000-0000D2000000}"/>
    <cellStyle name="Comma 2 2" xfId="179" xr:uid="{00000000-0005-0000-0000-0000D3000000}"/>
    <cellStyle name="Comma 2 2 2" xfId="180" xr:uid="{00000000-0005-0000-0000-0000D4000000}"/>
    <cellStyle name="Comma 2 3" xfId="181" xr:uid="{00000000-0005-0000-0000-0000D5000000}"/>
    <cellStyle name="Comma 2 4" xfId="182" xr:uid="{00000000-0005-0000-0000-0000D6000000}"/>
    <cellStyle name="Comma 2 5" xfId="183" xr:uid="{00000000-0005-0000-0000-0000D7000000}"/>
    <cellStyle name="Comma 2 6" xfId="184" xr:uid="{00000000-0005-0000-0000-0000D8000000}"/>
    <cellStyle name="Comma 3" xfId="185" xr:uid="{00000000-0005-0000-0000-0000D9000000}"/>
    <cellStyle name="Comma 3 2" xfId="186" xr:uid="{00000000-0005-0000-0000-0000DA000000}"/>
    <cellStyle name="Comma 3 3" xfId="187" xr:uid="{00000000-0005-0000-0000-0000DB000000}"/>
    <cellStyle name="Comma 3 4" xfId="188" xr:uid="{00000000-0005-0000-0000-0000DC000000}"/>
    <cellStyle name="Comma 4" xfId="189" xr:uid="{00000000-0005-0000-0000-0000DD000000}"/>
    <cellStyle name="Comma 4 2" xfId="190" xr:uid="{00000000-0005-0000-0000-0000DE000000}"/>
    <cellStyle name="Comma 4 3" xfId="435" xr:uid="{00000000-0005-0000-0000-0000DF000000}"/>
    <cellStyle name="Comma 5" xfId="191" xr:uid="{00000000-0005-0000-0000-0000E0000000}"/>
    <cellStyle name="Comma 5 2" xfId="192" xr:uid="{00000000-0005-0000-0000-0000E1000000}"/>
    <cellStyle name="Comma 5 3" xfId="193" xr:uid="{00000000-0005-0000-0000-0000E2000000}"/>
    <cellStyle name="Comma 5 4" xfId="194" xr:uid="{00000000-0005-0000-0000-0000E3000000}"/>
    <cellStyle name="Comma 6" xfId="195" xr:uid="{00000000-0005-0000-0000-0000E4000000}"/>
    <cellStyle name="Comma 6 2" xfId="417" xr:uid="{00000000-0005-0000-0000-0000E5000000}"/>
    <cellStyle name="Comma 6 3" xfId="436" xr:uid="{00000000-0005-0000-0000-0000E6000000}"/>
    <cellStyle name="Comma 7" xfId="196" xr:uid="{00000000-0005-0000-0000-0000E7000000}"/>
    <cellStyle name="Comma 7 2" xfId="420" xr:uid="{00000000-0005-0000-0000-0000E8000000}"/>
    <cellStyle name="Comma 7 2 2" xfId="427" xr:uid="{00000000-0005-0000-0000-0000E9000000}"/>
    <cellStyle name="Comma 7 3" xfId="423" xr:uid="{00000000-0005-0000-0000-0000EA000000}"/>
    <cellStyle name="Comma 7 4" xfId="437" xr:uid="{00000000-0005-0000-0000-0000EB000000}"/>
    <cellStyle name="Comma 8" xfId="197" xr:uid="{00000000-0005-0000-0000-0000EC000000}"/>
    <cellStyle name="Comma 8 2" xfId="438" xr:uid="{00000000-0005-0000-0000-0000ED000000}"/>
    <cellStyle name="Comma 9" xfId="198" xr:uid="{00000000-0005-0000-0000-0000EE000000}"/>
    <cellStyle name="Comma 9 2" xfId="439" xr:uid="{00000000-0005-0000-0000-0000EF000000}"/>
    <cellStyle name="Comma0" xfId="199" xr:uid="{00000000-0005-0000-0000-0000F0000000}"/>
    <cellStyle name="Currency 2" xfId="200" xr:uid="{00000000-0005-0000-0000-0000F1000000}"/>
    <cellStyle name="Currency0" xfId="201" xr:uid="{00000000-0005-0000-0000-0000F2000000}"/>
    <cellStyle name="Date" xfId="202" xr:uid="{00000000-0005-0000-0000-0000F3000000}"/>
    <cellStyle name="Explanatory Text" xfId="389" builtinId="53" customBuiltin="1"/>
    <cellStyle name="Explanatory Text 2" xfId="203" xr:uid="{00000000-0005-0000-0000-0000F5000000}"/>
    <cellStyle name="Explanatory Text 2 2" xfId="204" xr:uid="{00000000-0005-0000-0000-0000F6000000}"/>
    <cellStyle name="Explanatory Text 2 3" xfId="205" xr:uid="{00000000-0005-0000-0000-0000F7000000}"/>
    <cellStyle name="Explanatory Text 3" xfId="206" xr:uid="{00000000-0005-0000-0000-0000F8000000}"/>
    <cellStyle name="Fixed" xfId="207" xr:uid="{00000000-0005-0000-0000-0000F9000000}"/>
    <cellStyle name="Followed Hyperlink 2" xfId="208" xr:uid="{00000000-0005-0000-0000-0000FA000000}"/>
    <cellStyle name="Good" xfId="379" builtinId="26" customBuiltin="1"/>
    <cellStyle name="Good 2" xfId="209" xr:uid="{00000000-0005-0000-0000-0000FC000000}"/>
    <cellStyle name="Good 2 2" xfId="210" xr:uid="{00000000-0005-0000-0000-0000FD000000}"/>
    <cellStyle name="Good 2 3" xfId="211" xr:uid="{00000000-0005-0000-0000-0000FE000000}"/>
    <cellStyle name="Good 3" xfId="212" xr:uid="{00000000-0005-0000-0000-0000FF000000}"/>
    <cellStyle name="Heading 1" xfId="375" builtinId="16" customBuiltin="1"/>
    <cellStyle name="Heading 1 2" xfId="213" xr:uid="{00000000-0005-0000-0000-000001010000}"/>
    <cellStyle name="Heading 1 2 2" xfId="214" xr:uid="{00000000-0005-0000-0000-000002010000}"/>
    <cellStyle name="Heading 1 2 3" xfId="215" xr:uid="{00000000-0005-0000-0000-000003010000}"/>
    <cellStyle name="Heading 1 3" xfId="216" xr:uid="{00000000-0005-0000-0000-000004010000}"/>
    <cellStyle name="Heading 2" xfId="376" builtinId="17" customBuiltin="1"/>
    <cellStyle name="Heading 2 2" xfId="217" xr:uid="{00000000-0005-0000-0000-000006010000}"/>
    <cellStyle name="Heading 2 2 2" xfId="218" xr:uid="{00000000-0005-0000-0000-000007010000}"/>
    <cellStyle name="Heading 2 2 3" xfId="219" xr:uid="{00000000-0005-0000-0000-000008010000}"/>
    <cellStyle name="Heading 2 3" xfId="220" xr:uid="{00000000-0005-0000-0000-000009010000}"/>
    <cellStyle name="Heading 3" xfId="377" builtinId="18" customBuiltin="1"/>
    <cellStyle name="Heading 3 2" xfId="221" xr:uid="{00000000-0005-0000-0000-00000B010000}"/>
    <cellStyle name="Heading 3 2 2" xfId="222" xr:uid="{00000000-0005-0000-0000-00000C010000}"/>
    <cellStyle name="Heading 3 2 3" xfId="223" xr:uid="{00000000-0005-0000-0000-00000D010000}"/>
    <cellStyle name="Heading 3 3" xfId="224" xr:uid="{00000000-0005-0000-0000-00000E010000}"/>
    <cellStyle name="Heading 4" xfId="378" builtinId="19" customBuiltin="1"/>
    <cellStyle name="Heading 4 2" xfId="225" xr:uid="{00000000-0005-0000-0000-000010010000}"/>
    <cellStyle name="Heading 4 2 2" xfId="226" xr:uid="{00000000-0005-0000-0000-000011010000}"/>
    <cellStyle name="Heading 4 2 3" xfId="227" xr:uid="{00000000-0005-0000-0000-000012010000}"/>
    <cellStyle name="Heading 4 3" xfId="228" xr:uid="{00000000-0005-0000-0000-000013010000}"/>
    <cellStyle name="Hyperlink 2" xfId="229" xr:uid="{00000000-0005-0000-0000-000014010000}"/>
    <cellStyle name="Hyperlink 3" xfId="230" xr:uid="{00000000-0005-0000-0000-000015010000}"/>
    <cellStyle name="Hyperlink 4" xfId="231" xr:uid="{00000000-0005-0000-0000-000016010000}"/>
    <cellStyle name="Hyperlink 4 2" xfId="232" xr:uid="{00000000-0005-0000-0000-000017010000}"/>
    <cellStyle name="Hyperlink 5" xfId="233" xr:uid="{00000000-0005-0000-0000-000018010000}"/>
    <cellStyle name="Input" xfId="382" builtinId="20" customBuiltin="1"/>
    <cellStyle name="Input 2" xfId="234" xr:uid="{00000000-0005-0000-0000-00001A010000}"/>
    <cellStyle name="Input 2 2" xfId="235" xr:uid="{00000000-0005-0000-0000-00001B010000}"/>
    <cellStyle name="Input 2 2 2" xfId="236" xr:uid="{00000000-0005-0000-0000-00001C010000}"/>
    <cellStyle name="Input 2 3" xfId="237" xr:uid="{00000000-0005-0000-0000-00001D010000}"/>
    <cellStyle name="Input 3" xfId="238" xr:uid="{00000000-0005-0000-0000-00001E010000}"/>
    <cellStyle name="Linked Cell" xfId="385" builtinId="24" customBuiltin="1"/>
    <cellStyle name="Linked Cell 2" xfId="239" xr:uid="{00000000-0005-0000-0000-000020010000}"/>
    <cellStyle name="Linked Cell 2 2" xfId="240" xr:uid="{00000000-0005-0000-0000-000021010000}"/>
    <cellStyle name="Linked Cell 2 3" xfId="241" xr:uid="{00000000-0005-0000-0000-000022010000}"/>
    <cellStyle name="Linked Cell 3" xfId="242" xr:uid="{00000000-0005-0000-0000-000023010000}"/>
    <cellStyle name="Neutral" xfId="381" builtinId="28" customBuiltin="1"/>
    <cellStyle name="Neutral 2" xfId="243" xr:uid="{00000000-0005-0000-0000-000025010000}"/>
    <cellStyle name="Neutral 2 2" xfId="244" xr:uid="{00000000-0005-0000-0000-000026010000}"/>
    <cellStyle name="Neutral 2 3" xfId="245" xr:uid="{00000000-0005-0000-0000-000027010000}"/>
    <cellStyle name="Neutral 3" xfId="246" xr:uid="{00000000-0005-0000-0000-000028010000}"/>
    <cellStyle name="Normal" xfId="0" builtinId="0"/>
    <cellStyle name="Normal 10" xfId="247" xr:uid="{00000000-0005-0000-0000-00002A010000}"/>
    <cellStyle name="Normal 11" xfId="248" xr:uid="{00000000-0005-0000-0000-00002B010000}"/>
    <cellStyle name="Normal 12" xfId="249" xr:uid="{00000000-0005-0000-0000-00002C010000}"/>
    <cellStyle name="Normal 13" xfId="250" xr:uid="{00000000-0005-0000-0000-00002D010000}"/>
    <cellStyle name="Normal 14" xfId="251" xr:uid="{00000000-0005-0000-0000-00002E010000}"/>
    <cellStyle name="Normal 15" xfId="252" xr:uid="{00000000-0005-0000-0000-00002F010000}"/>
    <cellStyle name="Normal 15 2" xfId="253" xr:uid="{00000000-0005-0000-0000-000030010000}"/>
    <cellStyle name="Normal 16" xfId="254" xr:uid="{00000000-0005-0000-0000-000031010000}"/>
    <cellStyle name="Normal 16 2" xfId="255" xr:uid="{00000000-0005-0000-0000-000032010000}"/>
    <cellStyle name="Normal 16 3" xfId="256" xr:uid="{00000000-0005-0000-0000-000033010000}"/>
    <cellStyle name="Normal 17" xfId="257" xr:uid="{00000000-0005-0000-0000-000034010000}"/>
    <cellStyle name="Normal 17 2" xfId="258" xr:uid="{00000000-0005-0000-0000-000035010000}"/>
    <cellStyle name="Normal 18" xfId="259" xr:uid="{00000000-0005-0000-0000-000036010000}"/>
    <cellStyle name="Normal 19" xfId="373" xr:uid="{00000000-0005-0000-0000-000037010000}"/>
    <cellStyle name="Normal 2" xfId="260" xr:uid="{00000000-0005-0000-0000-000038010000}"/>
    <cellStyle name="Normal 2 2" xfId="261" xr:uid="{00000000-0005-0000-0000-000039010000}"/>
    <cellStyle name="Normal 2 2 2" xfId="262" xr:uid="{00000000-0005-0000-0000-00003A010000}"/>
    <cellStyle name="Normal 2 2 2 2" xfId="263" xr:uid="{00000000-0005-0000-0000-00003B010000}"/>
    <cellStyle name="Normal 2 3" xfId="264" xr:uid="{00000000-0005-0000-0000-00003C010000}"/>
    <cellStyle name="Normal 2 3 2" xfId="265" xr:uid="{00000000-0005-0000-0000-00003D010000}"/>
    <cellStyle name="Normal 2 4" xfId="266" xr:uid="{00000000-0005-0000-0000-00003E010000}"/>
    <cellStyle name="Normal 2 4 2" xfId="267" xr:uid="{00000000-0005-0000-0000-00003F010000}"/>
    <cellStyle name="Normal 2 4 2 2" xfId="268" xr:uid="{00000000-0005-0000-0000-000040010000}"/>
    <cellStyle name="Normal 2 4 3" xfId="269" xr:uid="{00000000-0005-0000-0000-000041010000}"/>
    <cellStyle name="Normal 2 5" xfId="270" xr:uid="{00000000-0005-0000-0000-000042010000}"/>
    <cellStyle name="Normal 2 5 2" xfId="415" xr:uid="{00000000-0005-0000-0000-000043010000}"/>
    <cellStyle name="Normal 2 6" xfId="271" xr:uid="{00000000-0005-0000-0000-000044010000}"/>
    <cellStyle name="Normal 2 7" xfId="440" xr:uid="{00000000-0005-0000-0000-000045010000}"/>
    <cellStyle name="Normal 20" xfId="429" xr:uid="{00000000-0005-0000-0000-000046010000}"/>
    <cellStyle name="Normal 3" xfId="272" xr:uid="{00000000-0005-0000-0000-000047010000}"/>
    <cellStyle name="Normal 3 2" xfId="273" xr:uid="{00000000-0005-0000-0000-000048010000}"/>
    <cellStyle name="Normal 3 2 2" xfId="274" xr:uid="{00000000-0005-0000-0000-000049010000}"/>
    <cellStyle name="Normal 3 2 3" xfId="416" xr:uid="{00000000-0005-0000-0000-00004A010000}"/>
    <cellStyle name="Normal 3 3" xfId="275" xr:uid="{00000000-0005-0000-0000-00004B010000}"/>
    <cellStyle name="Normal 3 4" xfId="276" xr:uid="{00000000-0005-0000-0000-00004C010000}"/>
    <cellStyle name="Normal 3 5" xfId="277" xr:uid="{00000000-0005-0000-0000-00004D010000}"/>
    <cellStyle name="Normal 4" xfId="278" xr:uid="{00000000-0005-0000-0000-00004E010000}"/>
    <cellStyle name="Normal 4 2" xfId="279" xr:uid="{00000000-0005-0000-0000-00004F010000}"/>
    <cellStyle name="Normal 4 2 2" xfId="280" xr:uid="{00000000-0005-0000-0000-000050010000}"/>
    <cellStyle name="Normal 4 2 3" xfId="281" xr:uid="{00000000-0005-0000-0000-000051010000}"/>
    <cellStyle name="Normal 4 3" xfId="282" xr:uid="{00000000-0005-0000-0000-000052010000}"/>
    <cellStyle name="Normal 4 4" xfId="283" xr:uid="{00000000-0005-0000-0000-000053010000}"/>
    <cellStyle name="Normal 4 5" xfId="284" xr:uid="{00000000-0005-0000-0000-000054010000}"/>
    <cellStyle name="Normal 4 6" xfId="285" xr:uid="{00000000-0005-0000-0000-000055010000}"/>
    <cellStyle name="Normal 4 7" xfId="441" xr:uid="{00000000-0005-0000-0000-000056010000}"/>
    <cellStyle name="Normal 5" xfId="286" xr:uid="{00000000-0005-0000-0000-000057010000}"/>
    <cellStyle name="Normal 5 2" xfId="287" xr:uid="{00000000-0005-0000-0000-000058010000}"/>
    <cellStyle name="Normal 5 2 2" xfId="288" xr:uid="{00000000-0005-0000-0000-000059010000}"/>
    <cellStyle name="Normal 5 3" xfId="289" xr:uid="{00000000-0005-0000-0000-00005A010000}"/>
    <cellStyle name="Normal 5 4" xfId="442" xr:uid="{00000000-0005-0000-0000-00005B010000}"/>
    <cellStyle name="Normal 6" xfId="290" xr:uid="{00000000-0005-0000-0000-00005C010000}"/>
    <cellStyle name="Normal 6 2" xfId="291" xr:uid="{00000000-0005-0000-0000-00005D010000}"/>
    <cellStyle name="Normal 6 2 2" xfId="292" xr:uid="{00000000-0005-0000-0000-00005E010000}"/>
    <cellStyle name="Normal 6 3" xfId="293" xr:uid="{00000000-0005-0000-0000-00005F010000}"/>
    <cellStyle name="Normal 6 4" xfId="294" xr:uid="{00000000-0005-0000-0000-000060010000}"/>
    <cellStyle name="Normal 6 5" xfId="295" xr:uid="{00000000-0005-0000-0000-000061010000}"/>
    <cellStyle name="Normal 7" xfId="296" xr:uid="{00000000-0005-0000-0000-000062010000}"/>
    <cellStyle name="Normal 7 2" xfId="297" xr:uid="{00000000-0005-0000-0000-000063010000}"/>
    <cellStyle name="Normal 8" xfId="298" xr:uid="{00000000-0005-0000-0000-000064010000}"/>
    <cellStyle name="Normal 8 2" xfId="299" xr:uid="{00000000-0005-0000-0000-000065010000}"/>
    <cellStyle name="Normal 9" xfId="300" xr:uid="{00000000-0005-0000-0000-000066010000}"/>
    <cellStyle name="Normal 9 2" xfId="301" xr:uid="{00000000-0005-0000-0000-000067010000}"/>
    <cellStyle name="Normal 9 3" xfId="419" xr:uid="{00000000-0005-0000-0000-000068010000}"/>
    <cellStyle name="Normal 9 3 2" xfId="426" xr:uid="{00000000-0005-0000-0000-000069010000}"/>
    <cellStyle name="Normal 9 4" xfId="422" xr:uid="{00000000-0005-0000-0000-00006A010000}"/>
    <cellStyle name="Note" xfId="388" builtinId="10" customBuiltin="1"/>
    <cellStyle name="Note 2" xfId="302" xr:uid="{00000000-0005-0000-0000-000074010000}"/>
    <cellStyle name="Note 2 2" xfId="303" xr:uid="{00000000-0005-0000-0000-000075010000}"/>
    <cellStyle name="Note 2 2 2" xfId="304" xr:uid="{00000000-0005-0000-0000-000076010000}"/>
    <cellStyle name="Note 2 2 2 2" xfId="305" xr:uid="{00000000-0005-0000-0000-000077010000}"/>
    <cellStyle name="Note 2 3" xfId="306" xr:uid="{00000000-0005-0000-0000-000078010000}"/>
    <cellStyle name="Note 2 3 2" xfId="307" xr:uid="{00000000-0005-0000-0000-000079010000}"/>
    <cellStyle name="Note 3" xfId="308" xr:uid="{00000000-0005-0000-0000-00007A010000}"/>
    <cellStyle name="Note 3 2" xfId="309" xr:uid="{00000000-0005-0000-0000-00007B010000}"/>
    <cellStyle name="Note 4" xfId="310" xr:uid="{00000000-0005-0000-0000-00007C010000}"/>
    <cellStyle name="Note 4 2" xfId="311" xr:uid="{00000000-0005-0000-0000-00007D010000}"/>
    <cellStyle name="Note 5" xfId="312" xr:uid="{00000000-0005-0000-0000-00007E010000}"/>
    <cellStyle name="Note 6" xfId="313" xr:uid="{00000000-0005-0000-0000-00007F010000}"/>
    <cellStyle name="Note 7" xfId="314" xr:uid="{00000000-0005-0000-0000-000080010000}"/>
    <cellStyle name="Note 8" xfId="315" xr:uid="{00000000-0005-0000-0000-000081010000}"/>
    <cellStyle name="Note 9" xfId="316" xr:uid="{00000000-0005-0000-0000-000082010000}"/>
    <cellStyle name="Output" xfId="383" builtinId="21" customBuiltin="1"/>
    <cellStyle name="Output 2" xfId="317" xr:uid="{00000000-0005-0000-0000-000084010000}"/>
    <cellStyle name="Output 2 2" xfId="318" xr:uid="{00000000-0005-0000-0000-000085010000}"/>
    <cellStyle name="Output 2 2 2" xfId="319" xr:uid="{00000000-0005-0000-0000-000086010000}"/>
    <cellStyle name="Output 2 3" xfId="320" xr:uid="{00000000-0005-0000-0000-000087010000}"/>
    <cellStyle name="Output 3" xfId="321" xr:uid="{00000000-0005-0000-0000-000088010000}"/>
    <cellStyle name="Percent" xfId="425" builtinId="5"/>
    <cellStyle name="Percent 2" xfId="322" xr:uid="{00000000-0005-0000-0000-00008A010000}"/>
    <cellStyle name="Percent 2 2" xfId="323" xr:uid="{00000000-0005-0000-0000-00008B010000}"/>
    <cellStyle name="Percent 2 2 2" xfId="324" xr:uid="{00000000-0005-0000-0000-00008C010000}"/>
    <cellStyle name="Percent 2 3" xfId="325" xr:uid="{00000000-0005-0000-0000-00008D010000}"/>
    <cellStyle name="Percent 2 4" xfId="326" xr:uid="{00000000-0005-0000-0000-00008E010000}"/>
    <cellStyle name="Percent 2 5" xfId="327" xr:uid="{00000000-0005-0000-0000-00008F010000}"/>
    <cellStyle name="Percent 3" xfId="328" xr:uid="{00000000-0005-0000-0000-000090010000}"/>
    <cellStyle name="Percent 3 2" xfId="329" xr:uid="{00000000-0005-0000-0000-000091010000}"/>
    <cellStyle name="Percent 3 3" xfId="330" xr:uid="{00000000-0005-0000-0000-000092010000}"/>
    <cellStyle name="Percent 4" xfId="331" xr:uid="{00000000-0005-0000-0000-000093010000}"/>
    <cellStyle name="Percent 4 2" xfId="332" xr:uid="{00000000-0005-0000-0000-000094010000}"/>
    <cellStyle name="Percent 4 3" xfId="418" xr:uid="{00000000-0005-0000-0000-000095010000}"/>
    <cellStyle name="Percent 4 4" xfId="443" xr:uid="{00000000-0005-0000-0000-000096010000}"/>
    <cellStyle name="Percent 5" xfId="333" xr:uid="{00000000-0005-0000-0000-000097010000}"/>
    <cellStyle name="Percent 5 2" xfId="421" xr:uid="{00000000-0005-0000-0000-000098010000}"/>
    <cellStyle name="Percent 5 2 2" xfId="428" xr:uid="{00000000-0005-0000-0000-000099010000}"/>
    <cellStyle name="Percent 5 3" xfId="424" xr:uid="{00000000-0005-0000-0000-00009A010000}"/>
    <cellStyle name="Percent 6" xfId="334" xr:uid="{00000000-0005-0000-0000-00009B010000}"/>
    <cellStyle name="Percent 6 2" xfId="335" xr:uid="{00000000-0005-0000-0000-00009C010000}"/>
    <cellStyle name="Percent 7" xfId="336" xr:uid="{00000000-0005-0000-0000-00009D010000}"/>
    <cellStyle name="Percent 8" xfId="337" xr:uid="{00000000-0005-0000-0000-00009E010000}"/>
    <cellStyle name="Percent 8 2" xfId="338" xr:uid="{00000000-0005-0000-0000-00009F010000}"/>
    <cellStyle name="Style 21" xfId="339" xr:uid="{00000000-0005-0000-0000-0000A0010000}"/>
    <cellStyle name="Style 21 2" xfId="340" xr:uid="{00000000-0005-0000-0000-0000A1010000}"/>
    <cellStyle name="Style 21 2 2" xfId="341" xr:uid="{00000000-0005-0000-0000-0000A2010000}"/>
    <cellStyle name="Style 21 3" xfId="342" xr:uid="{00000000-0005-0000-0000-0000A3010000}"/>
    <cellStyle name="Style 22" xfId="343" xr:uid="{00000000-0005-0000-0000-0000A4010000}"/>
    <cellStyle name="Style 22 2" xfId="344" xr:uid="{00000000-0005-0000-0000-0000A5010000}"/>
    <cellStyle name="Style 22 3" xfId="345" xr:uid="{00000000-0005-0000-0000-0000A6010000}"/>
    <cellStyle name="Style 23" xfId="346" xr:uid="{00000000-0005-0000-0000-0000A7010000}"/>
    <cellStyle name="Style 23 2" xfId="347" xr:uid="{00000000-0005-0000-0000-0000A8010000}"/>
    <cellStyle name="Style 23 2 2" xfId="348" xr:uid="{00000000-0005-0000-0000-0000A9010000}"/>
    <cellStyle name="Style 23 2 3" xfId="349" xr:uid="{00000000-0005-0000-0000-0000AA010000}"/>
    <cellStyle name="Style 23 3" xfId="350" xr:uid="{00000000-0005-0000-0000-0000AB010000}"/>
    <cellStyle name="Style 23 3 2" xfId="351" xr:uid="{00000000-0005-0000-0000-0000AC010000}"/>
    <cellStyle name="Style 23 4" xfId="352" xr:uid="{00000000-0005-0000-0000-0000AD010000}"/>
    <cellStyle name="Style 24" xfId="353" xr:uid="{00000000-0005-0000-0000-0000AE010000}"/>
    <cellStyle name="Style 24 2" xfId="354" xr:uid="{00000000-0005-0000-0000-0000AF010000}"/>
    <cellStyle name="Style 24 3" xfId="355" xr:uid="{00000000-0005-0000-0000-0000B0010000}"/>
    <cellStyle name="Style 25" xfId="356" xr:uid="{00000000-0005-0000-0000-0000B1010000}"/>
    <cellStyle name="Style 25 2" xfId="357" xr:uid="{00000000-0005-0000-0000-0000B2010000}"/>
    <cellStyle name="Style 25 3" xfId="358" xr:uid="{00000000-0005-0000-0000-0000B3010000}"/>
    <cellStyle name="Style 26" xfId="359" xr:uid="{00000000-0005-0000-0000-0000B4010000}"/>
    <cellStyle name="Style 26 2" xfId="360" xr:uid="{00000000-0005-0000-0000-0000B5010000}"/>
    <cellStyle name="Style 26 3" xfId="361" xr:uid="{00000000-0005-0000-0000-0000B6010000}"/>
    <cellStyle name="Title" xfId="374" builtinId="15" customBuiltin="1"/>
    <cellStyle name="Title 2" xfId="362" xr:uid="{00000000-0005-0000-0000-0000B8010000}"/>
    <cellStyle name="Title 2 2" xfId="363" xr:uid="{00000000-0005-0000-0000-0000B9010000}"/>
    <cellStyle name="Total" xfId="390" builtinId="25" customBuiltin="1"/>
    <cellStyle name="Total 2" xfId="364" xr:uid="{00000000-0005-0000-0000-0000BB010000}"/>
    <cellStyle name="Total 2 2" xfId="365" xr:uid="{00000000-0005-0000-0000-0000BC010000}"/>
    <cellStyle name="Total 2 2 2" xfId="366" xr:uid="{00000000-0005-0000-0000-0000BD010000}"/>
    <cellStyle name="Total 2 3" xfId="367" xr:uid="{00000000-0005-0000-0000-0000BE010000}"/>
    <cellStyle name="Total 3" xfId="368" xr:uid="{00000000-0005-0000-0000-0000BF010000}"/>
    <cellStyle name="Warning Text" xfId="387" builtinId="11" customBuiltin="1"/>
    <cellStyle name="Warning Text 2" xfId="369" xr:uid="{00000000-0005-0000-0000-0000C1010000}"/>
    <cellStyle name="Warning Text 2 2" xfId="370" xr:uid="{00000000-0005-0000-0000-0000C2010000}"/>
    <cellStyle name="Warning Text 2 3" xfId="371" xr:uid="{00000000-0005-0000-0000-0000C3010000}"/>
    <cellStyle name="Warning Text 3" xfId="372" xr:uid="{00000000-0005-0000-0000-0000C4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_MINER\International\Intl%202011\111212%202012%20Intl%20forecast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DATA\Work\Mid%20Year%20FY06%20OMB%20Trust%20Fund%20Update\FY06%20Midterm%20OMB%20Update%20International%20Market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rminal%20Area%20Forecast%20Central%20File\International\FAA%20Forecast\Intl%202011\111115%20Intl%20forecast%20with%20INS%20data%20-%20SAS%20inp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1 TABLE 3"/>
      <sheetName val="2012 TABLE 3"/>
      <sheetName val="2011 TABLE 4"/>
      <sheetName val="2012 TABLE 4"/>
      <sheetName val="2012 Tables 3 4 data"/>
      <sheetName val="2011 TABLE 5"/>
      <sheetName val="2012 TABLE 5"/>
      <sheetName val="2011 TABLE 6"/>
      <sheetName val="2012 TABLE 6 "/>
      <sheetName val="2011 TABLE 7"/>
      <sheetName val="2012 Table 7"/>
      <sheetName val="2011 TABLE 8"/>
      <sheetName val="2012 TABLE 8"/>
      <sheetName val="2012 table 8 data"/>
      <sheetName val="2011 TABLE 9"/>
      <sheetName val="2012 TABLE 9"/>
      <sheetName val="2012 Table 9 system data"/>
      <sheetName val="2012 Table 9 intl data"/>
      <sheetName val="2012 Table 9 data"/>
      <sheetName val="2011 TABLE 10"/>
      <sheetName val="2012 TABLE 10"/>
      <sheetName val="2011 TABLE 11"/>
      <sheetName val="2012 TABLE 11"/>
      <sheetName val="2011 TABLE 12"/>
      <sheetName val="2012 TABLE 12"/>
      <sheetName val="2012 Tables 5 7 10 12 Pax data"/>
      <sheetName val="2011 TABLE 13"/>
      <sheetName val="2012 TABLE 13"/>
      <sheetName val="Intl charts 4 &amp; 5"/>
      <sheetName val="2012 Table 13 LF data"/>
      <sheetName val="2012 Tables 6 10 13 ASMs data"/>
      <sheetName val="2012 Tables 5 6 7 11 13 RPMs"/>
      <sheetName val="2011 TABLE 14"/>
      <sheetName val="2012 TABLE 14"/>
      <sheetName val="2011 TABLE 15"/>
      <sheetName val="2012 TABLE 15"/>
      <sheetName val="2011 TABLE 16"/>
      <sheetName val="2012 TABLE 16"/>
      <sheetName val="Tables 14 15 16 data"/>
      <sheetName val="2011 TABLE 17"/>
      <sheetName val="2012 TABLE 17"/>
      <sheetName val="2011 TABLE 18"/>
      <sheetName val="2012 TABLE 18"/>
      <sheetName val="2011 TABLE 19"/>
      <sheetName val="2012 TABLE 19"/>
      <sheetName val="2011 TABLE 22"/>
      <sheetName val="2012 TABLE 22"/>
      <sheetName val="2011 TABLE 23"/>
      <sheetName val="2012 TABLE 23"/>
      <sheetName val="2011 TABLE 24"/>
      <sheetName val="2012 TABLE 24"/>
      <sheetName val="2012 Tables 23 24 system data"/>
      <sheetName val="2011 TABLE 25"/>
      <sheetName val="2012 TABLE 25"/>
      <sheetName val="Tables 23 24 25 intl data"/>
      <sheetName val="2012 Tables 23 24 25 data"/>
      <sheetName val="2011 U.S. Carrier data"/>
      <sheetName val="2011 PIVOT"/>
      <sheetName val="Intl tables 1 &amp;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02 Econ Assump"/>
      <sheetName val="Pacific Pax"/>
      <sheetName val="Atlantic Pax"/>
      <sheetName val="Latin Pax"/>
      <sheetName val="Canada Pax"/>
      <sheetName val="Total Int Pax"/>
      <sheetName val="Int Traffic History"/>
      <sheetName val="LATGDP"/>
      <sheetName val="US and Canada GDP"/>
      <sheetName val="Pacific GDP Detail"/>
      <sheetName val="European GDP Detail"/>
      <sheetName val="Middle East GDP Detail"/>
      <sheetName val="Africa GDP Detail"/>
      <sheetName val="Latin GDP Detail"/>
      <sheetName val="t100int"/>
      <sheetName val="QTRLY FCST"/>
      <sheetName val="INTPASS"/>
      <sheetName val="Sum Check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FISCAL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 pax data"/>
      <sheetName val="Real GDP"/>
      <sheetName val="Raw GDP data"/>
      <sheetName val="UK"/>
      <sheetName val="Germany"/>
      <sheetName val="France"/>
      <sheetName val="Netherlands"/>
      <sheetName val="Italy"/>
      <sheetName val="Ireland"/>
      <sheetName val="Spain"/>
      <sheetName val="Other Europe"/>
      <sheetName val="Mexico"/>
      <sheetName val="Dominican Rep"/>
      <sheetName val="Bahamas"/>
      <sheetName val="Jamaica"/>
      <sheetName val="Brazil"/>
      <sheetName val="Other LtnAm"/>
      <sheetName val="Japan"/>
      <sheetName val="S Korea"/>
      <sheetName val="Taiwan"/>
      <sheetName val="Hong Kong"/>
      <sheetName val="China"/>
      <sheetName val="India"/>
      <sheetName val="Other Pacific"/>
      <sheetName val="Pacific F41"/>
      <sheetName val="Atlantic F41"/>
      <sheetName val="Latin F41"/>
      <sheetName val="F41 data"/>
      <sheetName val="Exchange rates"/>
      <sheetName val="Transborder"/>
      <sheetName val="Transborder 2010"/>
      <sheetName val="Transborder 2009"/>
      <sheetName val="Transborder 2008"/>
      <sheetName val="Transborder 2007"/>
      <sheetName val="Transborder 2006"/>
      <sheetName val="Transborder 2005"/>
      <sheetName val="Transborder 2004"/>
      <sheetName val="Transborder 2003"/>
      <sheetName val="Transborder 2002"/>
      <sheetName val="Transborder 2001"/>
      <sheetName val="Transborder 2000"/>
      <sheetName val="Yield forecast"/>
      <sheetName val="DB Products yield"/>
      <sheetName val="Original yield data"/>
      <sheetName val="C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A1" t="str">
            <v>Source:  Email from Roger Schaufele to K. Lizotte dated 11/10/2011 04:59 PM (email is below).</v>
          </cell>
        </row>
        <row r="2">
          <cell r="A2" t="str">
            <v>Kathy - Attached is a file that contains summarized international Form 41 forecast information for each of the entities.  I have highlighted updated information in bold for each of the entities.  Data updated include FY 2010 asms, rpms, pax, yields and es</v>
          </cell>
        </row>
        <row r="3">
          <cell r="A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  <row r="7">
          <cell r="A7" t="str">
            <v xml:space="preserve"> </v>
          </cell>
        </row>
        <row r="8">
          <cell r="A8" t="str">
            <v>FY</v>
          </cell>
        </row>
        <row r="9">
          <cell r="A9" t="str">
            <v>1969</v>
          </cell>
        </row>
        <row r="10">
          <cell r="A10" t="str">
            <v>1970</v>
          </cell>
        </row>
        <row r="11">
          <cell r="A11" t="str">
            <v>1971</v>
          </cell>
        </row>
        <row r="12">
          <cell r="A12" t="str">
            <v>1972</v>
          </cell>
        </row>
        <row r="13">
          <cell r="A13" t="str">
            <v>1973</v>
          </cell>
        </row>
        <row r="14">
          <cell r="A14" t="str">
            <v>1974</v>
          </cell>
        </row>
        <row r="15">
          <cell r="A15" t="str">
            <v>1975</v>
          </cell>
        </row>
        <row r="16">
          <cell r="A16" t="str">
            <v>1976</v>
          </cell>
        </row>
        <row r="17">
          <cell r="A17" t="str">
            <v>1977</v>
          </cell>
        </row>
        <row r="18">
          <cell r="A18" t="str">
            <v>1978</v>
          </cell>
        </row>
        <row r="19">
          <cell r="A19" t="str">
            <v>1979</v>
          </cell>
        </row>
        <row r="20">
          <cell r="A20" t="str">
            <v>1980</v>
          </cell>
        </row>
        <row r="21">
          <cell r="A21" t="str">
            <v>1981</v>
          </cell>
        </row>
        <row r="22">
          <cell r="A22" t="str">
            <v>1982</v>
          </cell>
        </row>
        <row r="23">
          <cell r="A23" t="str">
            <v>1983</v>
          </cell>
        </row>
        <row r="24">
          <cell r="A24" t="str">
            <v>1984</v>
          </cell>
        </row>
        <row r="25">
          <cell r="A25" t="str">
            <v>1985</v>
          </cell>
        </row>
        <row r="26">
          <cell r="A26" t="str">
            <v>1986</v>
          </cell>
        </row>
        <row r="27">
          <cell r="A27" t="str">
            <v>1987</v>
          </cell>
        </row>
        <row r="28">
          <cell r="A28" t="str">
            <v>1988</v>
          </cell>
        </row>
        <row r="29">
          <cell r="A29" t="str">
            <v>1989</v>
          </cell>
        </row>
        <row r="30">
          <cell r="A30" t="str">
            <v>1990</v>
          </cell>
        </row>
        <row r="31">
          <cell r="A31" t="str">
            <v>1991</v>
          </cell>
        </row>
        <row r="32">
          <cell r="A32" t="str">
            <v>1992</v>
          </cell>
        </row>
        <row r="33">
          <cell r="A33" t="str">
            <v>1993</v>
          </cell>
        </row>
        <row r="34">
          <cell r="A34" t="str">
            <v>1994</v>
          </cell>
        </row>
        <row r="35">
          <cell r="A35" t="str">
            <v>1995</v>
          </cell>
        </row>
        <row r="36">
          <cell r="A36" t="str">
            <v>1996</v>
          </cell>
        </row>
        <row r="37">
          <cell r="A37" t="str">
            <v>1997</v>
          </cell>
        </row>
        <row r="38">
          <cell r="A38" t="str">
            <v>1998</v>
          </cell>
        </row>
        <row r="39">
          <cell r="A39">
            <v>1999</v>
          </cell>
        </row>
        <row r="40">
          <cell r="A40">
            <v>2000</v>
          </cell>
        </row>
        <row r="41">
          <cell r="A41" t="str">
            <v xml:space="preserve">2001 </v>
          </cell>
        </row>
        <row r="42">
          <cell r="A42" t="str">
            <v>2002</v>
          </cell>
        </row>
        <row r="43">
          <cell r="A43" t="str">
            <v>2003</v>
          </cell>
        </row>
        <row r="44">
          <cell r="A44">
            <v>2004</v>
          </cell>
        </row>
        <row r="45">
          <cell r="A45">
            <v>2005</v>
          </cell>
        </row>
        <row r="46">
          <cell r="A46">
            <v>2006</v>
          </cell>
        </row>
        <row r="47">
          <cell r="A47" t="str">
            <v>2007</v>
          </cell>
        </row>
        <row r="48">
          <cell r="A48">
            <v>2008</v>
          </cell>
        </row>
        <row r="49">
          <cell r="A49" t="str">
            <v>2009</v>
          </cell>
        </row>
        <row r="50">
          <cell r="A50" t="str">
            <v>2010</v>
          </cell>
        </row>
        <row r="51">
          <cell r="A51" t="str">
            <v>2011E</v>
          </cell>
        </row>
        <row r="53">
          <cell r="A53">
            <v>2012</v>
          </cell>
        </row>
        <row r="54">
          <cell r="A54">
            <v>2013</v>
          </cell>
        </row>
        <row r="55">
          <cell r="A55">
            <v>2014</v>
          </cell>
        </row>
        <row r="56">
          <cell r="A56">
            <v>2015</v>
          </cell>
        </row>
        <row r="57">
          <cell r="A57">
            <v>2016</v>
          </cell>
        </row>
        <row r="58">
          <cell r="A58">
            <v>2017</v>
          </cell>
        </row>
        <row r="59">
          <cell r="A59">
            <v>2018</v>
          </cell>
        </row>
        <row r="60">
          <cell r="A60">
            <v>2019</v>
          </cell>
        </row>
        <row r="61">
          <cell r="A61">
            <v>2020</v>
          </cell>
        </row>
        <row r="62">
          <cell r="A62">
            <v>2021</v>
          </cell>
        </row>
        <row r="63">
          <cell r="A63">
            <v>2022</v>
          </cell>
        </row>
        <row r="64">
          <cell r="A64">
            <v>2023</v>
          </cell>
        </row>
        <row r="65">
          <cell r="A65">
            <v>2024</v>
          </cell>
        </row>
        <row r="66">
          <cell r="A66">
            <v>2025</v>
          </cell>
        </row>
        <row r="67">
          <cell r="A67">
            <v>2026</v>
          </cell>
        </row>
        <row r="68">
          <cell r="A68">
            <v>2027</v>
          </cell>
        </row>
        <row r="69">
          <cell r="A69">
            <v>2028</v>
          </cell>
        </row>
        <row r="70">
          <cell r="A70">
            <v>2029</v>
          </cell>
        </row>
        <row r="71">
          <cell r="A71">
            <v>2030</v>
          </cell>
        </row>
        <row r="72">
          <cell r="A72">
            <v>2031</v>
          </cell>
        </row>
        <row r="73">
          <cell r="A73">
            <v>2032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 t="str">
            <v xml:space="preserve"> </v>
          </cell>
          <cell r="CD76">
            <v>0</v>
          </cell>
          <cell r="CE76">
            <v>0</v>
          </cell>
          <cell r="CF76" t="str">
            <v>LOAD</v>
          </cell>
          <cell r="CG76" t="str">
            <v>ENPLANE-</v>
          </cell>
          <cell r="CH76" t="str">
            <v>TRIP</v>
          </cell>
          <cell r="CI76" t="str">
            <v>MILES</v>
          </cell>
          <cell r="CJ76" t="str">
            <v>SEATS</v>
          </cell>
          <cell r="CK76" t="str">
            <v>PSGR.</v>
          </cell>
          <cell r="CL76" t="str">
            <v>PSGR.</v>
          </cell>
          <cell r="CM76" t="str">
            <v>REAL</v>
          </cell>
          <cell r="CN76" t="str">
            <v>PSGR.</v>
          </cell>
          <cell r="CO76" t="str">
            <v>REAL</v>
          </cell>
          <cell r="CP76" t="str">
            <v>JET</v>
          </cell>
          <cell r="CQ76" t="str">
            <v>REAL</v>
          </cell>
        </row>
        <row r="77">
          <cell r="A77" t="str">
            <v xml:space="preserve"> </v>
          </cell>
          <cell r="CD77" t="str">
            <v>ASM'S</v>
          </cell>
          <cell r="CE77" t="str">
            <v>RPM'S</v>
          </cell>
          <cell r="CF77" t="str">
            <v>FACTOR</v>
          </cell>
          <cell r="CG77" t="str">
            <v>MENTS</v>
          </cell>
          <cell r="CH77" t="str">
            <v>LENGTH</v>
          </cell>
          <cell r="CI77" t="str">
            <v>FLOWN</v>
          </cell>
          <cell r="CJ77" t="str">
            <v>PER/AC</v>
          </cell>
          <cell r="CK77" t="str">
            <v>REVENUES</v>
          </cell>
          <cell r="CL77" t="str">
            <v>YIELD</v>
          </cell>
          <cell r="CM77" t="str">
            <v>YIELD</v>
          </cell>
          <cell r="CN77" t="str">
            <v>RASM</v>
          </cell>
          <cell r="CO77" t="str">
            <v>RASM</v>
          </cell>
          <cell r="CP77" t="str">
            <v>FUEL</v>
          </cell>
          <cell r="CQ77" t="str">
            <v>JET FUEL</v>
          </cell>
        </row>
        <row r="78">
          <cell r="A78" t="str">
            <v>FY</v>
          </cell>
          <cell r="CD78" t="str">
            <v>(%)</v>
          </cell>
          <cell r="CE78" t="str">
            <v>(%)</v>
          </cell>
          <cell r="CF78" t="str">
            <v>(PTS)</v>
          </cell>
          <cell r="CG78" t="str">
            <v>(%)</v>
          </cell>
          <cell r="CH78" t="str">
            <v>(MILES)</v>
          </cell>
          <cell r="CI78" t="str">
            <v>(%)</v>
          </cell>
          <cell r="CJ78" t="str">
            <v>(SEATS)</v>
          </cell>
          <cell r="CK78" t="str">
            <v>(%)</v>
          </cell>
          <cell r="CL78" t="str">
            <v>(%)</v>
          </cell>
          <cell r="CM78" t="str">
            <v>(%)</v>
          </cell>
          <cell r="CN78" t="str">
            <v>(%)</v>
          </cell>
          <cell r="CO78" t="str">
            <v>(%)</v>
          </cell>
          <cell r="CP78" t="str">
            <v>(%)</v>
          </cell>
          <cell r="CQ78" t="str">
            <v>(%)</v>
          </cell>
        </row>
        <row r="79">
          <cell r="A79" t="str">
            <v>1969/70</v>
          </cell>
          <cell r="CD79">
            <v>9.1865510206594827</v>
          </cell>
          <cell r="CE79">
            <v>6.3978611871703617</v>
          </cell>
          <cell r="CF79">
            <v>-1.2979820156422406</v>
          </cell>
          <cell r="CG79">
            <v>-0.64507195033292053</v>
          </cell>
          <cell r="CH79">
            <v>50.637902329605254</v>
          </cell>
          <cell r="CI79">
            <v>5.2357044998385893</v>
          </cell>
          <cell r="CJ79">
            <v>3.9316993835168432</v>
          </cell>
          <cell r="CK79">
            <v>10.777768533893383</v>
          </cell>
          <cell r="CL79">
            <v>4.1165370223167352</v>
          </cell>
          <cell r="CM79">
            <v>-1.7255827149076697</v>
          </cell>
          <cell r="CN79">
            <v>1.4573383794610706</v>
          </cell>
          <cell r="CO79">
            <v>-4.2355701246496569</v>
          </cell>
          <cell r="CP79">
            <v>0</v>
          </cell>
          <cell r="CQ79">
            <v>0</v>
          </cell>
        </row>
        <row r="80">
          <cell r="A80" t="str">
            <v>1970/71</v>
          </cell>
          <cell r="CD80">
            <v>4.0143309886953693</v>
          </cell>
          <cell r="CE80">
            <v>0.68322604154014144</v>
          </cell>
          <cell r="CF80">
            <v>-1.5859755759604681</v>
          </cell>
          <cell r="CG80">
            <v>-1.1742433041417866</v>
          </cell>
          <cell r="CH80">
            <v>14.378267065943533</v>
          </cell>
          <cell r="CI80">
            <v>-4.2091735653998263</v>
          </cell>
          <cell r="CJ80">
            <v>9.328081037699306</v>
          </cell>
          <cell r="CK80">
            <v>4.7348881993258818</v>
          </cell>
          <cell r="CL80">
            <v>4.0241679940947739</v>
          </cell>
          <cell r="CM80">
            <v>-0.68456718503990821</v>
          </cell>
          <cell r="CN80">
            <v>0.69274801249150642</v>
          </cell>
          <cell r="CO80">
            <v>-3.8651878402333861</v>
          </cell>
          <cell r="CP80">
            <v>0</v>
          </cell>
          <cell r="CQ80">
            <v>0</v>
          </cell>
        </row>
        <row r="81">
          <cell r="A81" t="str">
            <v>1971/72</v>
          </cell>
          <cell r="CD81">
            <v>2.8777446462455947</v>
          </cell>
          <cell r="CE81">
            <v>12.035166028289645</v>
          </cell>
          <cell r="CF81">
            <v>4.2669452076073711</v>
          </cell>
          <cell r="CG81">
            <v>9.8034952460422922</v>
          </cell>
          <cell r="CH81">
            <v>15.840029140353522</v>
          </cell>
          <cell r="CI81">
            <v>-0.47415940011735769</v>
          </cell>
          <cell r="CJ81">
            <v>3.9736011857863218</v>
          </cell>
          <cell r="CK81">
            <v>13.563895229563027</v>
          </cell>
          <cell r="CL81">
            <v>1.364508355249261</v>
          </cell>
          <cell r="CM81">
            <v>-1.8948005950802815</v>
          </cell>
          <cell r="CN81">
            <v>10.387232554584802</v>
          </cell>
          <cell r="CO81">
            <v>6.8378038550804821</v>
          </cell>
          <cell r="CP81">
            <v>0</v>
          </cell>
          <cell r="CQ81">
            <v>0</v>
          </cell>
        </row>
        <row r="82">
          <cell r="A82" t="str">
            <v>1972/73</v>
          </cell>
          <cell r="CD82">
            <v>9.1769516963711606</v>
          </cell>
          <cell r="CE82">
            <v>8.2434887946698954</v>
          </cell>
          <cell r="CF82">
            <v>-0.446338477412624</v>
          </cell>
          <cell r="CG82">
            <v>7.0540573807778228</v>
          </cell>
          <cell r="CH82">
            <v>8.8352020011311652</v>
          </cell>
          <cell r="CI82">
            <v>4.330784065799631</v>
          </cell>
          <cell r="CJ82">
            <v>5.6650023567771939</v>
          </cell>
          <cell r="CK82">
            <v>11.761577311697668</v>
          </cell>
          <cell r="CL82">
            <v>3.2501617937512384</v>
          </cell>
          <cell r="CM82">
            <v>-1.6514538503625498</v>
          </cell>
          <cell r="CN82">
            <v>2.3673729438009161</v>
          </cell>
          <cell r="CO82">
            <v>-2.4923338881406409</v>
          </cell>
          <cell r="CP82">
            <v>0</v>
          </cell>
          <cell r="CQ82">
            <v>0</v>
          </cell>
        </row>
        <row r="83">
          <cell r="A83" t="str">
            <v>1973/74</v>
          </cell>
          <cell r="CD83">
            <v>-5.4869062099768939</v>
          </cell>
          <cell r="CE83">
            <v>1.8434583651975034</v>
          </cell>
          <cell r="CF83">
            <v>4.0142335998341068</v>
          </cell>
          <cell r="CG83">
            <v>4.003739289534991</v>
          </cell>
          <cell r="CH83">
            <v>-16.70091006308769</v>
          </cell>
          <cell r="CI83">
            <v>-9.2549409679385306</v>
          </cell>
          <cell r="CJ83">
            <v>5.2993736196662411</v>
          </cell>
          <cell r="CK83">
            <v>14.501693705380436</v>
          </cell>
          <cell r="CL83">
            <v>12.429109874482203</v>
          </cell>
          <cell r="CM83">
            <v>2.1087743366298817</v>
          </cell>
          <cell r="CN83">
            <v>21.1490272022683</v>
          </cell>
          <cell r="CO83">
            <v>10.028254190655339</v>
          </cell>
          <cell r="CP83">
            <v>0</v>
          </cell>
          <cell r="CQ83">
            <v>0</v>
          </cell>
        </row>
        <row r="84">
          <cell r="A84" t="str">
            <v>1974/75</v>
          </cell>
          <cell r="CD84">
            <v>4.2818182746751088</v>
          </cell>
          <cell r="CE84">
            <v>-2.0988498449366344</v>
          </cell>
          <cell r="CF84">
            <v>-3.4124615491714678</v>
          </cell>
          <cell r="CG84">
            <v>-2.8469528519997844</v>
          </cell>
          <cell r="CH84">
            <v>6.0627270867870493</v>
          </cell>
          <cell r="CI84">
            <v>1.2962103914970768</v>
          </cell>
          <cell r="CJ84">
            <v>3.9177903248119037</v>
          </cell>
          <cell r="CK84">
            <v>5.524107651489274</v>
          </cell>
          <cell r="CL84">
            <v>7.7863819621649677</v>
          </cell>
          <cell r="CM84">
            <v>-2.2872704418639977</v>
          </cell>
          <cell r="CN84">
            <v>1.1912808938006725</v>
          </cell>
          <cell r="CO84">
            <v>-8.2659972102219861</v>
          </cell>
          <cell r="CP84">
            <v>0</v>
          </cell>
          <cell r="CQ84">
            <v>0</v>
          </cell>
        </row>
        <row r="85">
          <cell r="A85" t="str">
            <v>1975/76</v>
          </cell>
          <cell r="CD85">
            <v>2.6965257621219596</v>
          </cell>
          <cell r="CE85">
            <v>9.765785765062418</v>
          </cell>
          <cell r="CF85">
            <v>3.6041894234523539</v>
          </cell>
          <cell r="CG85">
            <v>8.5660287744157024</v>
          </cell>
          <cell r="CH85">
            <v>8.7678628843706292</v>
          </cell>
          <cell r="CI85">
            <v>0.4021023699020132</v>
          </cell>
          <cell r="CJ85">
            <v>3.1271432098778007</v>
          </cell>
          <cell r="CK85">
            <v>12.356455246620545</v>
          </cell>
          <cell r="CL85">
            <v>2.3601794161097311</v>
          </cell>
          <cell r="CM85">
            <v>-3.7243791290815009</v>
          </cell>
          <cell r="CN85">
            <v>9.4062865445653685</v>
          </cell>
          <cell r="CO85">
            <v>2.9028888415753684</v>
          </cell>
          <cell r="CP85">
            <v>0</v>
          </cell>
          <cell r="CQ85">
            <v>0</v>
          </cell>
        </row>
        <row r="86">
          <cell r="A86" t="str">
            <v>1976/77</v>
          </cell>
          <cell r="CD86">
            <v>7.7668483064264882</v>
          </cell>
          <cell r="CE86">
            <v>6.6165985899890423</v>
          </cell>
          <cell r="CF86">
            <v>-0.59732074282045033</v>
          </cell>
          <cell r="CG86">
            <v>6.5763450268413015</v>
          </cell>
          <cell r="CH86">
            <v>0.30297790473321129</v>
          </cell>
          <cell r="CI86">
            <v>4.7719064664325517</v>
          </cell>
          <cell r="CJ86">
            <v>4.0010456536980428</v>
          </cell>
          <cell r="CK86">
            <v>13.473864057139151</v>
          </cell>
          <cell r="CL86">
            <v>6.4317053421679926</v>
          </cell>
          <cell r="CM86">
            <v>0.29170055011391582</v>
          </cell>
          <cell r="CN86">
            <v>5.2957062773936192</v>
          </cell>
          <cell r="CO86">
            <v>-0.77876315863981693</v>
          </cell>
          <cell r="CP86">
            <v>0</v>
          </cell>
          <cell r="CQ86">
            <v>0</v>
          </cell>
        </row>
        <row r="87">
          <cell r="A87" t="str">
            <v>1977/78</v>
          </cell>
          <cell r="CD87">
            <v>5.8158195957188186</v>
          </cell>
          <cell r="CE87">
            <v>16.619776847085909</v>
          </cell>
          <cell r="CF87">
            <v>5.6529161249479145</v>
          </cell>
          <cell r="CG87">
            <v>13.928737883173902</v>
          </cell>
          <cell r="CH87">
            <v>18.954753963805501</v>
          </cell>
          <cell r="CI87">
            <v>3.4804830976966405</v>
          </cell>
          <cell r="CJ87">
            <v>3.2490868089913079</v>
          </cell>
          <cell r="CK87">
            <v>17.721229466528566</v>
          </cell>
          <cell r="CL87">
            <v>0.94448184452189388</v>
          </cell>
          <cell r="CM87">
            <v>-5.6946958730351049</v>
          </cell>
          <cell r="CN87">
            <v>11.251068050406566</v>
          </cell>
          <cell r="CO87">
            <v>3.9340201191256918</v>
          </cell>
          <cell r="CP87">
            <v>0</v>
          </cell>
          <cell r="CQ87">
            <v>0</v>
          </cell>
        </row>
        <row r="88">
          <cell r="A88" t="str">
            <v>1978/79</v>
          </cell>
          <cell r="CD88">
            <v>12.669019699681616</v>
          </cell>
          <cell r="CE88">
            <v>16.677860781760458</v>
          </cell>
          <cell r="CF88">
            <v>2.1710819429220081</v>
          </cell>
          <cell r="CG88">
            <v>15.196814339973885</v>
          </cell>
          <cell r="CH88">
            <v>10.560842832574167</v>
          </cell>
          <cell r="CI88">
            <v>10.143739644125249</v>
          </cell>
          <cell r="CJ88">
            <v>3.3752984446695962</v>
          </cell>
          <cell r="CK88">
            <v>20.517382804481766</v>
          </cell>
          <cell r="CL88">
            <v>3.2907031351071314</v>
          </cell>
          <cell r="CM88">
            <v>-6.373709708501762</v>
          </cell>
          <cell r="CN88">
            <v>6.9658572744485614</v>
          </cell>
          <cell r="CO88">
            <v>-3.0424220139461333</v>
          </cell>
          <cell r="CP88">
            <v>0</v>
          </cell>
          <cell r="CQ88">
            <v>0</v>
          </cell>
        </row>
        <row r="89">
          <cell r="A89" t="str">
            <v>1979/80</v>
          </cell>
          <cell r="CD89">
            <v>7.8348938950035585</v>
          </cell>
          <cell r="CE89">
            <v>0.79062682335619971</v>
          </cell>
          <cell r="CF89">
            <v>-4.1278350156046741</v>
          </cell>
          <cell r="CG89">
            <v>-1.5019466662322678</v>
          </cell>
          <cell r="CH89">
            <v>19.364842944372413</v>
          </cell>
          <cell r="CI89">
            <v>4.7305392122338752</v>
          </cell>
          <cell r="CJ89">
            <v>4.463804253456999</v>
          </cell>
          <cell r="CK89">
            <v>24.388761749898215</v>
          </cell>
          <cell r="CL89">
            <v>23.413025268609221</v>
          </cell>
          <cell r="CM89">
            <v>8.6805953771916364</v>
          </cell>
          <cell r="CN89">
            <v>15.351123608479433</v>
          </cell>
          <cell r="CO89">
            <v>1.5810832277383557</v>
          </cell>
          <cell r="CP89">
            <v>0</v>
          </cell>
          <cell r="CQ89">
            <v>0</v>
          </cell>
        </row>
        <row r="90">
          <cell r="A90" t="str">
            <v>1980/81</v>
          </cell>
          <cell r="CD90">
            <v>-2.9658712547987465</v>
          </cell>
          <cell r="CE90">
            <v>-3.5433162642878768</v>
          </cell>
          <cell r="CF90">
            <v>-0.3514736611890541</v>
          </cell>
          <cell r="CG90">
            <v>-5.4517489456710528</v>
          </cell>
          <cell r="CH90">
            <v>17.184393325374003</v>
          </cell>
          <cell r="CI90">
            <v>-4.2556333192196423</v>
          </cell>
          <cell r="CJ90">
            <v>2.0887645599381983</v>
          </cell>
          <cell r="CK90">
            <v>14.178922966016705</v>
          </cell>
          <cell r="CL90">
            <v>18.373262011436033</v>
          </cell>
          <cell r="CM90">
            <v>6.5425947224204251</v>
          </cell>
          <cell r="CN90">
            <v>17.668828939388348</v>
          </cell>
          <cell r="CO90">
            <v>5.9085653307407782</v>
          </cell>
          <cell r="CP90">
            <v>0</v>
          </cell>
          <cell r="CQ90">
            <v>0</v>
          </cell>
        </row>
        <row r="91">
          <cell r="A91" t="str">
            <v>1981/82</v>
          </cell>
          <cell r="CD91">
            <v>2.9146348961609503</v>
          </cell>
          <cell r="CE91">
            <v>3.4382476859497579</v>
          </cell>
          <cell r="CF91">
            <v>0.29870850470184962</v>
          </cell>
          <cell r="CG91">
            <v>2.3145572919399893</v>
          </cell>
          <cell r="CH91">
            <v>9.53891380874677</v>
          </cell>
          <cell r="CI91">
            <v>-1.3783466900540886</v>
          </cell>
          <cell r="CJ91">
            <v>6.8405520031969616</v>
          </cell>
          <cell r="CK91">
            <v>0.82547564176340682</v>
          </cell>
          <cell r="CL91">
            <v>-2.5259245033993682</v>
          </cell>
          <cell r="CM91">
            <v>-9.2714469633609742</v>
          </cell>
          <cell r="CN91">
            <v>-2.02999238787126</v>
          </cell>
          <cell r="CO91">
            <v>-8.8098349601998365</v>
          </cell>
          <cell r="CP91">
            <v>0</v>
          </cell>
          <cell r="CQ91">
            <v>0</v>
          </cell>
        </row>
        <row r="92">
          <cell r="A92" t="str">
            <v>1982/83</v>
          </cell>
          <cell r="CD92">
            <v>4.7912295980385711</v>
          </cell>
          <cell r="CE92">
            <v>7.3823412590244608</v>
          </cell>
          <cell r="CF92">
            <v>1.4590819634255112</v>
          </cell>
          <cell r="CG92">
            <v>6.5510037304374213</v>
          </cell>
          <cell r="CH92">
            <v>6.8509887110567433</v>
          </cell>
          <cell r="CI92">
            <v>2.8622944704133513</v>
          </cell>
          <cell r="CJ92">
            <v>3.0751809476104768</v>
          </cell>
          <cell r="CK92">
            <v>3.5601855560556617</v>
          </cell>
          <cell r="CL92">
            <v>-3.5593894286110817</v>
          </cell>
          <cell r="CM92">
            <v>-6.7808556273447067</v>
          </cell>
          <cell r="CN92">
            <v>-1.1747586574802016</v>
          </cell>
          <cell r="CO92">
            <v>-4.4758801734100189</v>
          </cell>
          <cell r="CP92">
            <v>-8.3416285088592446</v>
          </cell>
          <cell r="CQ92">
            <v>-11.403350576360138</v>
          </cell>
        </row>
        <row r="93">
          <cell r="A93" t="str">
            <v>1983/84</v>
          </cell>
          <cell r="CD93">
            <v>10.072098622495297</v>
          </cell>
          <cell r="CE93">
            <v>7.858645198723524</v>
          </cell>
          <cell r="CF93">
            <v>-1.2159607871692728</v>
          </cell>
          <cell r="CG93">
            <v>7.9366403737909819</v>
          </cell>
          <cell r="CH93">
            <v>-0.63945144868750958</v>
          </cell>
          <cell r="CI93">
            <v>9.9247007537251122</v>
          </cell>
          <cell r="CJ93">
            <v>0.22401335046387771</v>
          </cell>
          <cell r="CK93">
            <v>14.957857022273501</v>
          </cell>
          <cell r="CL93">
            <v>6.5819590172582654</v>
          </cell>
          <cell r="CM93">
            <v>2.3431981330314988</v>
          </cell>
          <cell r="CN93">
            <v>4.4386892417982438</v>
          </cell>
          <cell r="CO93">
            <v>0.2851661236280556</v>
          </cell>
          <cell r="CP93">
            <v>-6.3423110338835853</v>
          </cell>
          <cell r="CQ93">
            <v>-10.067074137856613</v>
          </cell>
        </row>
        <row r="94">
          <cell r="A94" t="str">
            <v>1984/85</v>
          </cell>
          <cell r="CD94">
            <v>6.5236316549629025</v>
          </cell>
          <cell r="CE94">
            <v>11.013310650201213</v>
          </cell>
          <cell r="CF94">
            <v>2.4973158262288138</v>
          </cell>
          <cell r="CG94">
            <v>11.381596551211537</v>
          </cell>
          <cell r="CH94">
            <v>-2.9239265151774134</v>
          </cell>
          <cell r="CI94">
            <v>6.7614290946403477</v>
          </cell>
          <cell r="CJ94">
            <v>-0.37260848474565478</v>
          </cell>
          <cell r="CK94">
            <v>6.2798181997177682</v>
          </cell>
          <cell r="CL94">
            <v>-4.2638963046499168</v>
          </cell>
          <cell r="CM94">
            <v>-7.6667497678435614</v>
          </cell>
          <cell r="CN94">
            <v>-0.22888203439672683</v>
          </cell>
          <cell r="CO94">
            <v>-3.7751564407202398</v>
          </cell>
          <cell r="CP94">
            <v>-5.5078849721706842</v>
          </cell>
          <cell r="CQ94">
            <v>-8.8665219801081445</v>
          </cell>
        </row>
        <row r="95">
          <cell r="A95" t="str">
            <v>1985/86</v>
          </cell>
          <cell r="CD95">
            <v>11.076818795561039</v>
          </cell>
          <cell r="CE95">
            <v>8.1412749706227814</v>
          </cell>
          <cell r="CF95">
            <v>-1.6319181336202533</v>
          </cell>
          <cell r="CG95">
            <v>7.4036675991372869</v>
          </cell>
          <cell r="CH95">
            <v>6.0528867924239194</v>
          </cell>
          <cell r="CI95">
            <v>9.3357365977574602</v>
          </cell>
          <cell r="CJ95">
            <v>2.6579614007061707</v>
          </cell>
          <cell r="CK95">
            <v>0.59229408338399292</v>
          </cell>
          <cell r="CL95">
            <v>-6.9806656979858435</v>
          </cell>
          <cell r="CM95">
            <v>-9.235422029111696</v>
          </cell>
          <cell r="CN95">
            <v>-9.4389854029525484</v>
          </cell>
          <cell r="CO95">
            <v>-11.634152918911145</v>
          </cell>
          <cell r="CP95">
            <v>-20.787826727205793</v>
          </cell>
          <cell r="CQ95">
            <v>-22.707902274179514</v>
          </cell>
        </row>
        <row r="96">
          <cell r="A96" t="str">
            <v>1986/87</v>
          </cell>
          <cell r="CD96">
            <v>7.2887380411312597</v>
          </cell>
          <cell r="CE96">
            <v>11.222778350163987</v>
          </cell>
          <cell r="CF96">
            <v>2.2043774204510527</v>
          </cell>
          <cell r="CG96">
            <v>9.0171495230436882</v>
          </cell>
          <cell r="CH96">
            <v>17.954213925975182</v>
          </cell>
          <cell r="CI96">
            <v>8.1427601510890781</v>
          </cell>
          <cell r="CJ96">
            <v>-1.3391354050739039</v>
          </cell>
          <cell r="CK96">
            <v>10.409922976048946</v>
          </cell>
          <cell r="CL96">
            <v>-0.7308353434185233</v>
          </cell>
          <cell r="CM96">
            <v>-3.4466065297453108</v>
          </cell>
          <cell r="CN96">
            <v>2.9091449782186363</v>
          </cell>
          <cell r="CO96">
            <v>9.3792479703935783E-2</v>
          </cell>
          <cell r="CP96">
            <v>-19.395817195972111</v>
          </cell>
          <cell r="CQ96">
            <v>-21.60095831823179</v>
          </cell>
        </row>
        <row r="97">
          <cell r="A97" t="str">
            <v>1987/88</v>
          </cell>
          <cell r="CD97">
            <v>4.6169781052371572</v>
          </cell>
          <cell r="CE97">
            <v>4.5129536621670185</v>
          </cell>
          <cell r="CF97">
            <v>-6.1968946949157555E-2</v>
          </cell>
          <cell r="CG97">
            <v>0.95300616405291638</v>
          </cell>
          <cell r="CH97">
            <v>31.926553829353566</v>
          </cell>
          <cell r="CI97">
            <v>3.5829861454210299</v>
          </cell>
          <cell r="CJ97">
            <v>1.6793385204108517</v>
          </cell>
          <cell r="CK97">
            <v>13.0439594523859</v>
          </cell>
          <cell r="CL97">
            <v>8.1626300772198679</v>
          </cell>
          <cell r="CM97">
            <v>3.8804866480935063</v>
          </cell>
          <cell r="CN97">
            <v>8.0550800642241747</v>
          </cell>
          <cell r="CO97">
            <v>3.7771945251022121</v>
          </cell>
          <cell r="CP97">
            <v>7.9377282337113053</v>
          </cell>
          <cell r="CQ97">
            <v>3.6644886371812069</v>
          </cell>
        </row>
        <row r="98">
          <cell r="A98" t="str">
            <v>1988/89</v>
          </cell>
          <cell r="CD98">
            <v>1.6874478794800973</v>
          </cell>
          <cell r="CE98">
            <v>3.0669831924549973</v>
          </cell>
          <cell r="CF98">
            <v>0.8446451888924571</v>
          </cell>
          <cell r="CG98">
            <v>0.75975725514061399</v>
          </cell>
          <cell r="CH98">
            <v>21.462563068358918</v>
          </cell>
          <cell r="CI98">
            <v>1.1468554393774699</v>
          </cell>
          <cell r="CJ98">
            <v>0.90811498428237769</v>
          </cell>
          <cell r="CK98">
            <v>8.3706731763575135</v>
          </cell>
          <cell r="CL98">
            <v>5.145867104695423</v>
          </cell>
          <cell r="CM98">
            <v>0.41265861670687354</v>
          </cell>
          <cell r="CN98">
            <v>6.5723208087573814</v>
          </cell>
          <cell r="CO98">
            <v>1.7748995945276125</v>
          </cell>
          <cell r="CP98">
            <v>0.44515669515670098</v>
          </cell>
          <cell r="CQ98">
            <v>-4.0764463058767682</v>
          </cell>
        </row>
        <row r="99">
          <cell r="A99" t="str">
            <v>1989/90</v>
          </cell>
          <cell r="CD99">
            <v>6.3064447647930955</v>
          </cell>
          <cell r="CE99">
            <v>5.842908557111115</v>
          </cell>
          <cell r="CF99">
            <v>-0.2751598881367201</v>
          </cell>
          <cell r="CG99">
            <v>2.7342643203381423</v>
          </cell>
          <cell r="CH99">
            <v>29.011269327307673</v>
          </cell>
          <cell r="CI99">
            <v>5.9264067704035917</v>
          </cell>
          <cell r="CJ99">
            <v>0.61285960719590094</v>
          </cell>
          <cell r="CK99">
            <v>7.2165070884221638</v>
          </cell>
          <cell r="CL99">
            <v>1.2977709607912891</v>
          </cell>
          <cell r="CM99">
            <v>-3.5303056760548568</v>
          </cell>
          <cell r="CN99">
            <v>0.85607446062432313</v>
          </cell>
          <cell r="CO99">
            <v>-3.9509499404933535</v>
          </cell>
          <cell r="CP99">
            <v>19.872363056195731</v>
          </cell>
          <cell r="CQ99">
            <v>14.158980125991194</v>
          </cell>
        </row>
        <row r="100">
          <cell r="A100" t="str">
            <v>1990/91</v>
          </cell>
          <cell r="CD100">
            <v>-0.9361619785519637</v>
          </cell>
          <cell r="CE100">
            <v>-1.6661830588998283</v>
          </cell>
          <cell r="CF100">
            <v>-0.46300265129455198</v>
          </cell>
          <cell r="CG100">
            <v>-3.1384196094827344</v>
          </cell>
          <cell r="CH100">
            <v>15.013554286012891</v>
          </cell>
          <cell r="CI100">
            <v>-0.74291696466856072</v>
          </cell>
          <cell r="CJ100">
            <v>-0.33376467063075665</v>
          </cell>
          <cell r="CK100">
            <v>-5.9603007176234346E-2</v>
          </cell>
          <cell r="CL100">
            <v>1.6338021869789721</v>
          </cell>
          <cell r="CM100">
            <v>-3.2470764214653447</v>
          </cell>
          <cell r="CN100">
            <v>0.88484253071834384</v>
          </cell>
          <cell r="CO100">
            <v>-3.9600679147115958</v>
          </cell>
          <cell r="CP100">
            <v>17.42088139603668</v>
          </cell>
          <cell r="CQ100">
            <v>11.781841471738574</v>
          </cell>
        </row>
        <row r="101">
          <cell r="A101" t="str">
            <v>1991/92</v>
          </cell>
          <cell r="CD101">
            <v>3.7295450944531794</v>
          </cell>
          <cell r="CE101">
            <v>6.1682189898190742</v>
          </cell>
          <cell r="CF101">
            <v>1.4662304349499777</v>
          </cell>
          <cell r="CG101">
            <v>3.5757296077366663</v>
          </cell>
          <cell r="CH101">
            <v>25.099658077550203</v>
          </cell>
          <cell r="CI101">
            <v>2.8406625647147132</v>
          </cell>
          <cell r="CJ101">
            <v>1.4788588395203135</v>
          </cell>
          <cell r="CK101">
            <v>3.5059178120038226</v>
          </cell>
          <cell r="CL101">
            <v>-2.5076253545051497</v>
          </cell>
          <cell r="CM101">
            <v>-5.3493051754583076</v>
          </cell>
          <cell r="CN101">
            <v>-0.21558687281016953</v>
          </cell>
          <cell r="CO101">
            <v>-3.124074375143171</v>
          </cell>
          <cell r="CP101">
            <v>-18.778337531486155</v>
          </cell>
          <cell r="CQ101">
            <v>-21.145763292734753</v>
          </cell>
        </row>
        <row r="102">
          <cell r="A102" t="str">
            <v>1992/93</v>
          </cell>
          <cell r="CD102">
            <v>2.9364331257164533</v>
          </cell>
          <cell r="CE102">
            <v>1.6183049650107861</v>
          </cell>
          <cell r="CF102">
            <v>-0.81739420746178837</v>
          </cell>
          <cell r="CG102">
            <v>0.89034182337288659</v>
          </cell>
          <cell r="CH102">
            <v>7.4166049738560105</v>
          </cell>
          <cell r="CI102">
            <v>3.7220978036535568</v>
          </cell>
          <cell r="CJ102">
            <v>-1.3072262520454672</v>
          </cell>
          <cell r="CK102">
            <v>5.6075271041009511</v>
          </cell>
          <cell r="CL102">
            <v>3.9256924630495904</v>
          </cell>
          <cell r="CM102">
            <v>0.84153955924184398</v>
          </cell>
          <cell r="CN102">
            <v>2.5948965757559339</v>
          </cell>
          <cell r="CO102">
            <v>-0.44976293712124527</v>
          </cell>
          <cell r="CP102">
            <v>-3.9696076911148959</v>
          </cell>
          <cell r="CQ102">
            <v>-6.8194555610105017</v>
          </cell>
        </row>
        <row r="103">
          <cell r="A103" t="str">
            <v>1993/94</v>
          </cell>
          <cell r="CD103">
            <v>0.86951381977744546</v>
          </cell>
          <cell r="CE103">
            <v>5.3982450744732624</v>
          </cell>
          <cell r="CF103">
            <v>2.8291924178213819</v>
          </cell>
          <cell r="CG103">
            <v>7.8892574080484001</v>
          </cell>
          <cell r="CH103">
            <v>-23.903713661723714</v>
          </cell>
          <cell r="CI103">
            <v>2.5742199580295111</v>
          </cell>
          <cell r="CJ103">
            <v>-2.8463870160953206</v>
          </cell>
          <cell r="CK103">
            <v>2.88555425381678</v>
          </cell>
          <cell r="CL103">
            <v>-2.3839968292461045</v>
          </cell>
          <cell r="CM103">
            <v>-4.8916449613428785</v>
          </cell>
          <cell r="CN103">
            <v>1.9986617935339623</v>
          </cell>
          <cell r="CO103">
            <v>-0.62157203508851344</v>
          </cell>
          <cell r="CP103">
            <v>-8.8487001453253615</v>
          </cell>
          <cell r="CQ103">
            <v>-11.190277134693948</v>
          </cell>
        </row>
        <row r="104">
          <cell r="A104" t="str">
            <v>1994/95</v>
          </cell>
          <cell r="CD104">
            <v>3.3511988879608934</v>
          </cell>
          <cell r="CE104">
            <v>5.0770289797127832</v>
          </cell>
          <cell r="CF104">
            <v>1.0995167103151715</v>
          </cell>
          <cell r="CG104">
            <v>4.2764688715497323</v>
          </cell>
          <cell r="CH104">
            <v>7.7648042026310122</v>
          </cell>
          <cell r="CI104">
            <v>4.3367643525312971</v>
          </cell>
          <cell r="CJ104">
            <v>-1.5909351043694357</v>
          </cell>
          <cell r="CK104">
            <v>4.5605552477781197</v>
          </cell>
          <cell r="CL104">
            <v>-0.49151916165655063</v>
          </cell>
          <cell r="CM104">
            <v>-3.2026980485942325</v>
          </cell>
          <cell r="CN104">
            <v>1.1701425555094014</v>
          </cell>
          <cell r="CO104">
            <v>-1.5863094792731403</v>
          </cell>
          <cell r="CP104">
            <v>-1.5766164747564204</v>
          </cell>
          <cell r="CQ104">
            <v>-4.2582311185183963</v>
          </cell>
        </row>
        <row r="105">
          <cell r="A105" t="str">
            <v>1995/96</v>
          </cell>
          <cell r="CD105">
            <v>2.6773029148933647</v>
          </cell>
          <cell r="CE105">
            <v>5.9051109778110566</v>
          </cell>
          <cell r="CF105">
            <v>2.1044801394449735</v>
          </cell>
          <cell r="CG105">
            <v>4.6162506256868019</v>
          </cell>
          <cell r="CH105">
            <v>12.555992895981944</v>
          </cell>
          <cell r="CI105">
            <v>2.6282184270447262</v>
          </cell>
          <cell r="CJ105">
            <v>7.9792115735386915E-2</v>
          </cell>
          <cell r="CK105">
            <v>8.3755851659087277</v>
          </cell>
          <cell r="CL105">
            <v>2.3327242333141873</v>
          </cell>
          <cell r="CM105">
            <v>-0.44013420408446358</v>
          </cell>
          <cell r="CN105">
            <v>5.5496999718998463</v>
          </cell>
          <cell r="CO105">
            <v>2.6896727584671876</v>
          </cell>
          <cell r="CP105">
            <v>12.508999280057598</v>
          </cell>
          <cell r="CQ105">
            <v>9.4603994282085768</v>
          </cell>
        </row>
        <row r="106">
          <cell r="A106" t="str">
            <v>1996/97</v>
          </cell>
          <cell r="CD106">
            <v>3.1914678260396734</v>
          </cell>
          <cell r="CE106">
            <v>5.2866522178928177</v>
          </cell>
          <cell r="CF106">
            <v>1.401949949121601</v>
          </cell>
          <cell r="CG106">
            <v>3.8491837349287072</v>
          </cell>
          <cell r="CH106">
            <v>14.280958625601215</v>
          </cell>
          <cell r="CI106">
            <v>3.5126207842247625</v>
          </cell>
          <cell r="CJ106">
            <v>-0.51785573653643269</v>
          </cell>
          <cell r="CK106">
            <v>4.6956185489256619</v>
          </cell>
          <cell r="CL106">
            <v>-0.56135669291108581</v>
          </cell>
          <cell r="CM106">
            <v>-3.1493649863050921</v>
          </cell>
          <cell r="CN106">
            <v>1.4576309016377964</v>
          </cell>
          <cell r="CO106">
            <v>-1.1829239316644147</v>
          </cell>
          <cell r="CP106">
            <v>7.4228123500239995</v>
          </cell>
          <cell r="CQ106">
            <v>4.6270066147928057</v>
          </cell>
        </row>
        <row r="107">
          <cell r="A107" t="str">
            <v>1997/98</v>
          </cell>
          <cell r="CD107">
            <v>1.52565892482317</v>
          </cell>
          <cell r="CE107">
            <v>2.4389651165247495</v>
          </cell>
          <cell r="CF107">
            <v>0.63375903075596796</v>
          </cell>
          <cell r="CG107">
            <v>1.7132241402253001</v>
          </cell>
          <cell r="CH107">
            <v>7.4633974517937531</v>
          </cell>
          <cell r="CI107">
            <v>1.9798623642556912</v>
          </cell>
          <cell r="CJ107">
            <v>-0.74109972461855023</v>
          </cell>
          <cell r="CK107">
            <v>3.7227290076735864</v>
          </cell>
          <cell r="CL107">
            <v>1.2531988093481328</v>
          </cell>
          <cell r="CM107">
            <v>-0.37832499765817484</v>
          </cell>
          <cell r="CN107">
            <v>2.1640539998635022</v>
          </cell>
          <cell r="CO107">
            <v>0.51785330417086772</v>
          </cell>
          <cell r="CP107">
            <v>-18.585256887565158</v>
          </cell>
          <cell r="CQ107">
            <v>-19.897117581263814</v>
          </cell>
        </row>
        <row r="108">
          <cell r="A108" t="str">
            <v>1998/99</v>
          </cell>
          <cell r="CD108">
            <v>4.159534760407313</v>
          </cell>
          <cell r="CE108">
            <v>4.0863606171890554</v>
          </cell>
          <cell r="CF108">
            <v>-4.9938047255778883E-2</v>
          </cell>
          <cell r="CG108">
            <v>2.2600278840717358</v>
          </cell>
          <cell r="CH108">
            <v>18.814561627282501</v>
          </cell>
          <cell r="CI108">
            <v>4.4949015916440738</v>
          </cell>
          <cell r="CJ108">
            <v>-0.53165151556487444</v>
          </cell>
          <cell r="CK108">
            <v>1.5748903202777553</v>
          </cell>
          <cell r="CL108">
            <v>-2.4128716596673483</v>
          </cell>
          <cell r="CM108">
            <v>-4.2505226338051543</v>
          </cell>
          <cell r="CN108">
            <v>-2.4814285567566263</v>
          </cell>
          <cell r="CO108">
            <v>-4.317788544563939</v>
          </cell>
          <cell r="CP108">
            <v>-9.1092006584964409</v>
          </cell>
          <cell r="CQ108">
            <v>-10.820753901128821</v>
          </cell>
        </row>
        <row r="109">
          <cell r="A109" t="str">
            <v>1999/00</v>
          </cell>
          <cell r="CD109">
            <v>4.0242000256861532</v>
          </cell>
          <cell r="CE109">
            <v>6.0755210155150063</v>
          </cell>
          <cell r="CF109">
            <v>1.4007704544066826</v>
          </cell>
          <cell r="CG109">
            <v>4.2215116522416496</v>
          </cell>
          <cell r="CH109">
            <v>19.074913609320674</v>
          </cell>
          <cell r="CI109">
            <v>4.405483935560639</v>
          </cell>
          <cell r="CJ109">
            <v>-0.60301921084715104</v>
          </cell>
          <cell r="CK109">
            <v>10.04908871527206</v>
          </cell>
          <cell r="CL109">
            <v>3.7459799034839092</v>
          </cell>
          <cell r="CM109">
            <v>0.56610409800710304</v>
          </cell>
          <cell r="CN109">
            <v>5.7918144894151702</v>
          </cell>
          <cell r="CO109">
            <v>2.549232640698329</v>
          </cell>
          <cell r="CP109">
            <v>48.057959347957336</v>
          </cell>
          <cell r="CQ109">
            <v>43.519895095474183</v>
          </cell>
        </row>
        <row r="110">
          <cell r="A110" t="str">
            <v>2000/01</v>
          </cell>
          <cell r="CD110">
            <v>1.0181023543093248</v>
          </cell>
          <cell r="CE110">
            <v>-0.74827934745597124</v>
          </cell>
          <cell r="CF110">
            <v>-1.2665836389778065</v>
          </cell>
          <cell r="CG110">
            <v>-2.5801839275376048</v>
          </cell>
          <cell r="CH110">
            <v>20.522079861878638</v>
          </cell>
          <cell r="CI110">
            <v>2.3299068042429205</v>
          </cell>
          <cell r="CJ110">
            <v>-2.1090339720062161</v>
          </cell>
          <cell r="CK110">
            <v>-3.8423298814293405</v>
          </cell>
          <cell r="CL110">
            <v>-3.1173772239222797</v>
          </cell>
          <cell r="CM110">
            <v>-6.1319308620638839</v>
          </cell>
          <cell r="CN110">
            <v>-4.811446782766982</v>
          </cell>
          <cell r="CO110">
            <v>-7.7732885577741389</v>
          </cell>
          <cell r="CP110">
            <v>13.320647002854447</v>
          </cell>
          <cell r="CQ110">
            <v>9.7946156165182874</v>
          </cell>
        </row>
        <row r="111">
          <cell r="A111" t="str">
            <v>2001/02</v>
          </cell>
          <cell r="CD111">
            <v>-9.7982208148571495</v>
          </cell>
          <cell r="CE111">
            <v>-9.7615400845168292</v>
          </cell>
          <cell r="CF111">
            <v>2.8940779974448105E-2</v>
          </cell>
          <cell r="CG111">
            <v>-10.694758578864239</v>
          </cell>
          <cell r="CH111">
            <v>11.61884498524887</v>
          </cell>
          <cell r="CI111">
            <v>-9.7382922385785839</v>
          </cell>
          <cell r="CJ111">
            <v>-0.10783111492304442</v>
          </cell>
          <cell r="CK111">
            <v>-17.976891388963899</v>
          </cell>
          <cell r="CL111">
            <v>-9.1040464477579963</v>
          </cell>
          <cell r="CM111">
            <v>-10.44648109552555</v>
          </cell>
          <cell r="CN111">
            <v>-9.0670834300504044</v>
          </cell>
          <cell r="CO111">
            <v>-10.41006398149924</v>
          </cell>
          <cell r="CP111">
            <v>-18.09928499339194</v>
          </cell>
          <cell r="CQ111">
            <v>-19.308869724120537</v>
          </cell>
        </row>
        <row r="112">
          <cell r="A112" t="str">
            <v>2002/03</v>
          </cell>
          <cell r="CD112">
            <v>-1.7975410759758614</v>
          </cell>
          <cell r="CE112">
            <v>1.2116865917590758</v>
          </cell>
          <cell r="CF112">
            <v>2.1817079580631287</v>
          </cell>
          <cell r="CG112">
            <v>-0.27148381770942809</v>
          </cell>
          <cell r="CH112">
            <v>16.708712646332742</v>
          </cell>
          <cell r="CI112">
            <v>-1.7066960647096452</v>
          </cell>
          <cell r="CJ112">
            <v>-0.15000384421418289</v>
          </cell>
          <cell r="CK112">
            <v>1.4223769629981398</v>
          </cell>
          <cell r="CL112">
            <v>0.20816802716556726</v>
          </cell>
          <cell r="CM112">
            <v>-2.1042229058711559</v>
          </cell>
          <cell r="CN112">
            <v>3.2788568374495952</v>
          </cell>
          <cell r="CO112">
            <v>0.89560708019853497</v>
          </cell>
          <cell r="CP112">
            <v>21.96022052172022</v>
          </cell>
          <cell r="CQ112">
            <v>19.145881993456413</v>
          </cell>
        </row>
        <row r="113">
          <cell r="A113" t="str">
            <v>2003/04</v>
          </cell>
          <cell r="CD113">
            <v>5.6345217367847145</v>
          </cell>
          <cell r="CE113">
            <v>9.2433413049869841</v>
          </cell>
          <cell r="CF113">
            <v>2.5068683668869767</v>
          </cell>
          <cell r="CG113">
            <v>4.9682212313087115</v>
          </cell>
          <cell r="CH113">
            <v>46.437954226980082</v>
          </cell>
          <cell r="CI113">
            <v>4.7994261957442053</v>
          </cell>
          <cell r="CJ113">
            <v>1.2921142863673367</v>
          </cell>
          <cell r="CK113">
            <v>6.5129778889966961</v>
          </cell>
          <cell r="CL113">
            <v>-2.4993408141624096</v>
          </cell>
          <cell r="CM113">
            <v>-4.7112235677252308</v>
          </cell>
          <cell r="CN113">
            <v>0.83159949774833652</v>
          </cell>
          <cell r="CO113">
            <v>-1.4558483800975575</v>
          </cell>
          <cell r="CP113">
            <v>22.566626819901735</v>
          </cell>
          <cell r="CQ113">
            <v>19.786101946643342</v>
          </cell>
        </row>
        <row r="114">
          <cell r="A114" t="str">
            <v>2004/05</v>
          </cell>
          <cell r="CD114">
            <v>3.9806293024259753</v>
          </cell>
          <cell r="CE114">
            <v>6.7279713824999199</v>
          </cell>
          <cell r="CF114">
            <v>2.0050334982145159</v>
          </cell>
          <cell r="CG114">
            <v>4.8690998648338368</v>
          </cell>
          <cell r="CH114">
            <v>21.033985477389024</v>
          </cell>
          <cell r="CI114">
            <v>3.1158776300439506</v>
          </cell>
          <cell r="CJ114">
            <v>1.3706813449306026</v>
          </cell>
          <cell r="CK114">
            <v>6.6275187484875264</v>
          </cell>
          <cell r="CL114">
            <v>-9.4120250494023061E-2</v>
          </cell>
          <cell r="CM114">
            <v>-3.2778914496514155</v>
          </cell>
          <cell r="CN114">
            <v>2.5455601334774869</v>
          </cell>
          <cell r="CO114">
            <v>-0.72233162397479234</v>
          </cell>
          <cell r="CP114">
            <v>48.507087428601572</v>
          </cell>
          <cell r="CQ114">
            <v>43.774507234008283</v>
          </cell>
        </row>
        <row r="115">
          <cell r="A115" t="str">
            <v>2005/06</v>
          </cell>
          <cell r="CD115">
            <v>-0.41387422010255026</v>
          </cell>
          <cell r="CE115">
            <v>1.6428436954999404</v>
          </cell>
          <cell r="CF115">
            <v>1.608655481801037</v>
          </cell>
          <cell r="CG115">
            <v>-0.47654395280044559</v>
          </cell>
          <cell r="CH115">
            <v>25.717893968892895</v>
          </cell>
          <cell r="CI115">
            <v>-0.80392577729579973</v>
          </cell>
          <cell r="CJ115">
            <v>0.64807469499268677</v>
          </cell>
          <cell r="CK115">
            <v>9.9768871526381595</v>
          </cell>
          <cell r="CL115">
            <v>8.1993410988236768</v>
          </cell>
          <cell r="CM115">
            <v>4.3829206338091176</v>
          </cell>
          <cell r="CN115">
            <v>10.433944780326222</v>
          </cell>
          <cell r="CO115">
            <v>6.5387050994580864</v>
          </cell>
          <cell r="CP115">
            <v>30.443538800674542</v>
          </cell>
          <cell r="CQ115">
            <v>25.84251825884769</v>
          </cell>
        </row>
        <row r="116">
          <cell r="A116" t="str">
            <v>2006/07</v>
          </cell>
          <cell r="CD116">
            <v>2.8486494145769425</v>
          </cell>
          <cell r="CE116">
            <v>3.9767449148212286</v>
          </cell>
          <cell r="CF116">
            <v>0.87199178398030597</v>
          </cell>
          <cell r="CG116">
            <v>3.6379103255223644</v>
          </cell>
          <cell r="CH116">
            <v>4.032467723257696</v>
          </cell>
          <cell r="CI116">
            <v>2.3075650202563969</v>
          </cell>
          <cell r="CJ116">
            <v>0.87510294504400576</v>
          </cell>
          <cell r="CK116">
            <v>6.3767021312431504</v>
          </cell>
          <cell r="CL116">
            <v>2.3081672910495232</v>
          </cell>
          <cell r="CM116">
            <v>-4.5477262224979942E-2</v>
          </cell>
          <cell r="CN116">
            <v>3.4303345126534657</v>
          </cell>
          <cell r="CO116">
            <v>1.0508740070564127</v>
          </cell>
          <cell r="CP116">
            <v>-0.36577578222757312</v>
          </cell>
          <cell r="CQ116">
            <v>-2.6579050946682004</v>
          </cell>
        </row>
        <row r="117">
          <cell r="A117" t="str">
            <v>2007/08</v>
          </cell>
          <cell r="CD117">
            <v>0.9267408839118696</v>
          </cell>
          <cell r="CE117">
            <v>0.60138170229022681</v>
          </cell>
          <cell r="CF117">
            <v>-0.25909531562184895</v>
          </cell>
          <cell r="CG117">
            <v>-1.4069764332995338</v>
          </cell>
          <cell r="CH117">
            <v>25.206604873638071</v>
          </cell>
          <cell r="CI117">
            <v>0.41004434766345188</v>
          </cell>
          <cell r="CJ117">
            <v>0.85595537079441897</v>
          </cell>
          <cell r="CK117">
            <v>6.6594108195541679</v>
          </cell>
          <cell r="CL117">
            <v>6.0218150235664458</v>
          </cell>
          <cell r="CM117">
            <v>1.5125286544025451</v>
          </cell>
          <cell r="CN117">
            <v>5.6800307682937534</v>
          </cell>
          <cell r="CO117">
            <v>1.18528105918565</v>
          </cell>
          <cell r="CP117">
            <v>52.116751269035547</v>
          </cell>
          <cell r="CQ117">
            <v>45.646969622055792</v>
          </cell>
        </row>
        <row r="118">
          <cell r="A118" t="str">
            <v>2008/09</v>
          </cell>
        </row>
        <row r="119">
          <cell r="A119" t="str">
            <v>2009/10</v>
          </cell>
        </row>
        <row r="120">
          <cell r="A120" t="str">
            <v>2010/11</v>
          </cell>
        </row>
        <row r="121">
          <cell r="A121" t="str">
            <v>2011/12</v>
          </cell>
        </row>
        <row r="122">
          <cell r="A122" t="str">
            <v>2012/13</v>
          </cell>
        </row>
        <row r="123">
          <cell r="A123" t="str">
            <v>2013/14</v>
          </cell>
        </row>
        <row r="124">
          <cell r="A124" t="str">
            <v>2014/15</v>
          </cell>
        </row>
        <row r="125">
          <cell r="A125" t="str">
            <v>2015/16</v>
          </cell>
        </row>
        <row r="126">
          <cell r="A126" t="str">
            <v>2016/17</v>
          </cell>
        </row>
        <row r="127">
          <cell r="A127" t="str">
            <v>2017/18</v>
          </cell>
        </row>
        <row r="128">
          <cell r="A128" t="str">
            <v>2018/19</v>
          </cell>
        </row>
        <row r="129">
          <cell r="A129" t="str">
            <v>2019/20</v>
          </cell>
        </row>
        <row r="130">
          <cell r="A130" t="str">
            <v>2020/21</v>
          </cell>
        </row>
        <row r="131">
          <cell r="A131" t="str">
            <v>2021/22</v>
          </cell>
        </row>
        <row r="132">
          <cell r="A132" t="str">
            <v>2022/23</v>
          </cell>
        </row>
        <row r="133">
          <cell r="A133" t="str">
            <v>2023/24</v>
          </cell>
        </row>
        <row r="134">
          <cell r="A134" t="str">
            <v>2024/25</v>
          </cell>
        </row>
        <row r="135">
          <cell r="A135" t="str">
            <v>2025/26</v>
          </cell>
        </row>
        <row r="136">
          <cell r="A136" t="str">
            <v>2026/27</v>
          </cell>
        </row>
        <row r="137">
          <cell r="A137" t="str">
            <v>2027/28</v>
          </cell>
        </row>
        <row r="138">
          <cell r="A138" t="str">
            <v>2028/29</v>
          </cell>
        </row>
        <row r="139">
          <cell r="A139" t="str">
            <v>2029/30</v>
          </cell>
        </row>
        <row r="140">
          <cell r="A140" t="str">
            <v>2030/31</v>
          </cell>
        </row>
        <row r="141">
          <cell r="A141">
            <v>0</v>
          </cell>
        </row>
        <row r="142">
          <cell r="A142" t="str">
            <v>(00-10)</v>
          </cell>
        </row>
        <row r="143">
          <cell r="A143" t="str">
            <v>(10-31)</v>
          </cell>
        </row>
        <row r="144">
          <cell r="A144" t="str">
            <v>(11-31)</v>
          </cell>
        </row>
        <row r="145">
          <cell r="A145" t="str">
            <v>(12-31)</v>
          </cell>
        </row>
        <row r="146">
          <cell r="A146" t="str">
            <v>(20-31)</v>
          </cell>
        </row>
        <row r="147">
          <cell r="A147" t="str">
            <v xml:space="preserve"> 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>
    <pageSetUpPr fitToPage="1"/>
  </sheetPr>
  <dimension ref="B1:O61"/>
  <sheetViews>
    <sheetView showGridLines="0" tabSelected="1" zoomScale="75" zoomScaleNormal="75" workbookViewId="0">
      <pane ySplit="10" topLeftCell="A19" activePane="bottomLeft" state="frozen"/>
      <selection activeCell="B55" sqref="B55:C58"/>
      <selection pane="bottomLeft" activeCell="P1" sqref="P1"/>
    </sheetView>
  </sheetViews>
  <sheetFormatPr defaultColWidth="9.140625" defaultRowHeight="15" x14ac:dyDescent="0.25"/>
  <cols>
    <col min="1" max="1" width="9.140625" style="1"/>
    <col min="2" max="2" width="17.140625" style="4" customWidth="1"/>
    <col min="3" max="3" width="10.5703125" style="4" customWidth="1"/>
    <col min="4" max="5" width="12.5703125" style="4" customWidth="1"/>
    <col min="6" max="6" width="10.5703125" style="4" customWidth="1"/>
    <col min="7" max="7" width="13.28515625" style="4" customWidth="1"/>
    <col min="8" max="8" width="12.5703125" style="4" customWidth="1"/>
    <col min="9" max="9" width="10.5703125" style="4" customWidth="1"/>
    <col min="10" max="11" width="13.28515625" style="4" customWidth="1"/>
    <col min="12" max="12" width="11.42578125" style="4" bestFit="1" customWidth="1"/>
    <col min="13" max="13" width="14.7109375" style="4" customWidth="1"/>
    <col min="14" max="15" width="9.140625" style="4"/>
    <col min="16" max="16384" width="9.140625" style="1"/>
  </cols>
  <sheetData>
    <row r="1" spans="2:15" ht="18.75" x14ac:dyDescent="0.3">
      <c r="B1" s="2" t="s">
        <v>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2:15" ht="10.15" customHeight="1" x14ac:dyDescent="0.25">
      <c r="B2" s="3"/>
      <c r="C2" s="3"/>
      <c r="D2" s="3"/>
      <c r="E2" s="3"/>
      <c r="F2" s="3"/>
      <c r="G2" s="3"/>
      <c r="H2" s="3"/>
      <c r="I2" s="3"/>
      <c r="J2" s="3"/>
    </row>
    <row r="3" spans="2:15" ht="21.2" customHeight="1" x14ac:dyDescent="0.35">
      <c r="B3" s="6" t="s">
        <v>10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2:15" ht="25.15" customHeight="1" x14ac:dyDescent="0.35">
      <c r="B4" s="5" t="s">
        <v>11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2:15" ht="15.75" x14ac:dyDescent="0.25">
      <c r="B5" s="41" t="s">
        <v>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5" ht="15" customHeight="1" x14ac:dyDescent="0.25">
      <c r="B6" s="41"/>
      <c r="C6" s="42"/>
      <c r="D6" s="42"/>
      <c r="E6" s="42"/>
      <c r="F6" s="42"/>
      <c r="H6" s="42"/>
      <c r="I6" s="42"/>
      <c r="J6" s="42"/>
      <c r="K6" s="42"/>
      <c r="L6" s="42"/>
      <c r="M6" s="42"/>
      <c r="N6" s="18"/>
      <c r="O6" s="18"/>
    </row>
    <row r="7" spans="2:15" ht="15.6" customHeight="1" x14ac:dyDescent="0.25">
      <c r="B7" s="57"/>
      <c r="C7" s="57"/>
      <c r="D7" s="57"/>
      <c r="E7" s="38" t="s">
        <v>5</v>
      </c>
      <c r="F7" s="38"/>
      <c r="G7" s="38"/>
      <c r="H7" s="20" t="s">
        <v>12</v>
      </c>
      <c r="I7" s="20"/>
      <c r="J7" s="20"/>
      <c r="K7" s="8"/>
      <c r="L7" s="38" t="s">
        <v>13</v>
      </c>
      <c r="M7" s="38"/>
      <c r="N7" s="18"/>
      <c r="O7" s="18"/>
    </row>
    <row r="8" spans="2:15" ht="47.25" x14ac:dyDescent="0.25">
      <c r="B8" s="57" t="s">
        <v>1</v>
      </c>
      <c r="C8" s="63" t="s">
        <v>6</v>
      </c>
      <c r="D8" s="63" t="s">
        <v>14</v>
      </c>
      <c r="E8" s="64" t="s">
        <v>15</v>
      </c>
      <c r="F8" s="65" t="s">
        <v>16</v>
      </c>
      <c r="G8" s="64" t="s">
        <v>4</v>
      </c>
      <c r="H8" s="64" t="s">
        <v>15</v>
      </c>
      <c r="I8" s="65" t="s">
        <v>16</v>
      </c>
      <c r="J8" s="64" t="s">
        <v>4</v>
      </c>
      <c r="K8" s="66" t="s">
        <v>4</v>
      </c>
      <c r="L8" s="64" t="s">
        <v>17</v>
      </c>
      <c r="M8" s="20" t="s">
        <v>18</v>
      </c>
      <c r="N8" s="18"/>
      <c r="O8" s="18"/>
    </row>
    <row r="9" spans="2:15" ht="15" customHeight="1" x14ac:dyDescent="0.25">
      <c r="B9" s="12" t="s">
        <v>0</v>
      </c>
      <c r="C9" s="18"/>
      <c r="D9" s="18"/>
      <c r="E9" s="18"/>
      <c r="F9" s="18"/>
      <c r="G9" s="19"/>
      <c r="H9" s="19"/>
      <c r="I9" s="19"/>
      <c r="J9" s="19"/>
      <c r="K9" s="19"/>
      <c r="L9" s="59"/>
      <c r="M9" s="22"/>
      <c r="N9" s="18"/>
      <c r="O9" s="18"/>
    </row>
    <row r="10" spans="2:15" ht="15" customHeight="1" x14ac:dyDescent="0.25">
      <c r="B10" s="13">
        <v>2010</v>
      </c>
      <c r="C10" s="29">
        <v>12656</v>
      </c>
      <c r="D10" s="29">
        <v>9401</v>
      </c>
      <c r="E10" s="29">
        <v>14837</v>
      </c>
      <c r="F10" s="29">
        <v>11694</v>
      </c>
      <c r="G10" s="23">
        <v>26530</v>
      </c>
      <c r="H10" s="23">
        <v>1304</v>
      </c>
      <c r="I10" s="23">
        <v>1294</v>
      </c>
      <c r="J10" s="23">
        <v>2598</v>
      </c>
      <c r="K10" s="23">
        <v>51185</v>
      </c>
      <c r="L10" s="35">
        <v>264</v>
      </c>
      <c r="M10" s="35">
        <v>246</v>
      </c>
      <c r="N10" s="18"/>
      <c r="O10" s="18"/>
    </row>
    <row r="11" spans="2:15" ht="15" customHeight="1" x14ac:dyDescent="0.25">
      <c r="B11" s="14">
        <v>2011</v>
      </c>
      <c r="C11" s="28">
        <v>12866</v>
      </c>
      <c r="D11" s="28">
        <v>9279</v>
      </c>
      <c r="E11" s="28">
        <v>14528</v>
      </c>
      <c r="F11" s="28">
        <v>11437</v>
      </c>
      <c r="G11" s="21">
        <v>25965</v>
      </c>
      <c r="H11" s="21">
        <v>1319</v>
      </c>
      <c r="I11" s="21">
        <v>1311</v>
      </c>
      <c r="J11" s="21">
        <v>2630</v>
      </c>
      <c r="K11" s="21">
        <v>50740</v>
      </c>
      <c r="L11" s="67">
        <v>264</v>
      </c>
      <c r="M11" s="67">
        <v>249</v>
      </c>
      <c r="N11" s="18"/>
      <c r="O11" s="18"/>
    </row>
    <row r="12" spans="2:15" ht="15" customHeight="1" x14ac:dyDescent="0.25">
      <c r="B12" s="13">
        <v>2012</v>
      </c>
      <c r="C12" s="29">
        <v>12873</v>
      </c>
      <c r="D12" s="29">
        <v>8994</v>
      </c>
      <c r="E12" s="29">
        <v>14522</v>
      </c>
      <c r="F12" s="29">
        <v>11608</v>
      </c>
      <c r="G12" s="23">
        <v>26130</v>
      </c>
      <c r="H12" s="23">
        <v>1309</v>
      </c>
      <c r="I12" s="23">
        <v>1270</v>
      </c>
      <c r="J12" s="23">
        <v>2579</v>
      </c>
      <c r="K12" s="23">
        <v>50576</v>
      </c>
      <c r="L12" s="35">
        <v>264</v>
      </c>
      <c r="M12" s="35">
        <v>250</v>
      </c>
      <c r="N12" s="18"/>
      <c r="O12" s="18"/>
    </row>
    <row r="13" spans="2:15" ht="15" customHeight="1" x14ac:dyDescent="0.25">
      <c r="B13" s="14">
        <v>2013</v>
      </c>
      <c r="C13" s="28">
        <v>12776</v>
      </c>
      <c r="D13" s="28">
        <v>8803</v>
      </c>
      <c r="E13" s="28">
        <v>14117</v>
      </c>
      <c r="F13" s="28">
        <v>11688</v>
      </c>
      <c r="G13" s="21">
        <v>25806</v>
      </c>
      <c r="H13" s="21">
        <v>1275</v>
      </c>
      <c r="I13" s="21">
        <v>1276</v>
      </c>
      <c r="J13" s="21">
        <v>2552</v>
      </c>
      <c r="K13" s="21">
        <v>49937</v>
      </c>
      <c r="L13" s="67">
        <v>264</v>
      </c>
      <c r="M13" s="67">
        <v>251</v>
      </c>
      <c r="N13" s="18"/>
      <c r="O13" s="18"/>
    </row>
    <row r="14" spans="2:15" ht="15" customHeight="1" x14ac:dyDescent="0.25">
      <c r="B14" s="13">
        <v>2014</v>
      </c>
      <c r="C14" s="29">
        <v>13015</v>
      </c>
      <c r="D14" s="29">
        <v>8439</v>
      </c>
      <c r="E14" s="29">
        <v>13978</v>
      </c>
      <c r="F14" s="29">
        <v>11674</v>
      </c>
      <c r="G14" s="23">
        <v>25652</v>
      </c>
      <c r="H14" s="23">
        <v>1270</v>
      </c>
      <c r="I14" s="23">
        <v>1245</v>
      </c>
      <c r="J14" s="23">
        <v>2515</v>
      </c>
      <c r="K14" s="23">
        <v>49621</v>
      </c>
      <c r="L14" s="35">
        <v>264</v>
      </c>
      <c r="M14" s="35">
        <v>252</v>
      </c>
      <c r="N14" s="18"/>
      <c r="O14" s="18"/>
    </row>
    <row r="15" spans="2:15" ht="15" customHeight="1" x14ac:dyDescent="0.25">
      <c r="B15" s="14">
        <v>2015</v>
      </c>
      <c r="C15" s="28">
        <v>13755</v>
      </c>
      <c r="D15" s="28">
        <v>7895</v>
      </c>
      <c r="E15" s="28">
        <v>13887</v>
      </c>
      <c r="F15" s="28">
        <v>11691</v>
      </c>
      <c r="G15" s="21">
        <v>25578</v>
      </c>
      <c r="H15" s="21">
        <v>1292</v>
      </c>
      <c r="I15" s="21">
        <v>1203</v>
      </c>
      <c r="J15" s="21">
        <v>2495</v>
      </c>
      <c r="K15" s="21">
        <v>49723</v>
      </c>
      <c r="L15" s="67">
        <v>264</v>
      </c>
      <c r="M15" s="67">
        <v>252</v>
      </c>
      <c r="N15" s="18"/>
      <c r="O15" s="18"/>
    </row>
    <row r="16" spans="2:15" ht="15" customHeight="1" x14ac:dyDescent="0.25">
      <c r="B16" s="13">
        <v>2016</v>
      </c>
      <c r="C16" s="29">
        <v>14417</v>
      </c>
      <c r="D16" s="29">
        <v>7579</v>
      </c>
      <c r="E16" s="29">
        <v>13904</v>
      </c>
      <c r="F16" s="29">
        <v>11632</v>
      </c>
      <c r="G16" s="23">
        <v>25536</v>
      </c>
      <c r="H16" s="23">
        <v>1317</v>
      </c>
      <c r="I16" s="23">
        <v>1145</v>
      </c>
      <c r="J16" s="23">
        <v>2462</v>
      </c>
      <c r="K16" s="23">
        <v>49995</v>
      </c>
      <c r="L16" s="35">
        <v>264</v>
      </c>
      <c r="M16" s="35">
        <v>253</v>
      </c>
      <c r="N16" s="18"/>
      <c r="O16" s="18"/>
    </row>
    <row r="17" spans="2:15" ht="15" customHeight="1" x14ac:dyDescent="0.25">
      <c r="B17" s="14">
        <v>2017</v>
      </c>
      <c r="C17" s="28">
        <v>15046</v>
      </c>
      <c r="D17" s="28">
        <v>7179</v>
      </c>
      <c r="E17" s="28">
        <v>13838</v>
      </c>
      <c r="F17" s="28">
        <v>11731</v>
      </c>
      <c r="G17" s="21">
        <v>25569</v>
      </c>
      <c r="H17" s="21">
        <v>1326</v>
      </c>
      <c r="I17" s="21">
        <v>1199</v>
      </c>
      <c r="J17" s="21">
        <v>2526</v>
      </c>
      <c r="K17" s="21">
        <v>50322</v>
      </c>
      <c r="L17" s="67">
        <v>264</v>
      </c>
      <c r="M17" s="67">
        <v>253</v>
      </c>
      <c r="N17" s="18"/>
      <c r="O17" s="18"/>
    </row>
    <row r="18" spans="2:15" ht="15" customHeight="1" x14ac:dyDescent="0.25">
      <c r="B18" s="13">
        <v>2018</v>
      </c>
      <c r="C18" s="29">
        <v>15688</v>
      </c>
      <c r="D18" s="29">
        <v>7126</v>
      </c>
      <c r="E18" s="29">
        <v>14131</v>
      </c>
      <c r="F18" s="29">
        <v>12356</v>
      </c>
      <c r="G18" s="23">
        <v>26487</v>
      </c>
      <c r="H18" s="23">
        <v>1319</v>
      </c>
      <c r="I18" s="23">
        <v>1154</v>
      </c>
      <c r="J18" s="23">
        <v>2474</v>
      </c>
      <c r="K18" s="23">
        <v>51777</v>
      </c>
      <c r="L18" s="35">
        <v>264</v>
      </c>
      <c r="M18" s="35">
        <v>254</v>
      </c>
      <c r="N18" s="18"/>
      <c r="O18" s="18"/>
    </row>
    <row r="19" spans="2:15" ht="15" customHeight="1" x14ac:dyDescent="0.25">
      <c r="B19" s="14">
        <v>2019</v>
      </c>
      <c r="C19" s="28">
        <v>16100</v>
      </c>
      <c r="D19" s="28">
        <v>7212</v>
      </c>
      <c r="E19" s="28">
        <v>14139</v>
      </c>
      <c r="F19" s="28">
        <v>12998</v>
      </c>
      <c r="G19" s="28">
        <v>27138</v>
      </c>
      <c r="H19" s="28">
        <v>1348</v>
      </c>
      <c r="I19" s="28">
        <v>1134</v>
      </c>
      <c r="J19" s="28">
        <v>2482</v>
      </c>
      <c r="K19" s="28">
        <v>52933</v>
      </c>
      <c r="L19" s="44">
        <v>264</v>
      </c>
      <c r="M19" s="44">
        <v>256</v>
      </c>
      <c r="N19" s="18"/>
      <c r="O19" s="18"/>
    </row>
    <row r="20" spans="2:15" ht="15" customHeight="1" x14ac:dyDescent="0.25">
      <c r="B20" s="60">
        <v>2020</v>
      </c>
      <c r="C20" s="61">
        <v>11736</v>
      </c>
      <c r="D20" s="61">
        <v>5471</v>
      </c>
      <c r="E20" s="61">
        <v>12608</v>
      </c>
      <c r="F20" s="61">
        <v>12332</v>
      </c>
      <c r="G20" s="61">
        <v>24940</v>
      </c>
      <c r="H20" s="61">
        <v>1192</v>
      </c>
      <c r="I20" s="61">
        <v>1020</v>
      </c>
      <c r="J20" s="61">
        <v>2212</v>
      </c>
      <c r="K20" s="61">
        <v>44361</v>
      </c>
      <c r="L20" s="68">
        <v>264</v>
      </c>
      <c r="M20" s="68">
        <v>256</v>
      </c>
      <c r="N20" s="18"/>
      <c r="O20" s="18"/>
    </row>
    <row r="21" spans="2:15" ht="15" customHeight="1" x14ac:dyDescent="0.25">
      <c r="B21" s="14">
        <v>2021</v>
      </c>
      <c r="C21" s="28">
        <v>12214</v>
      </c>
      <c r="D21" s="28">
        <v>5882</v>
      </c>
      <c r="E21" s="28">
        <v>13759</v>
      </c>
      <c r="F21" s="28">
        <v>13441</v>
      </c>
      <c r="G21" s="28">
        <v>27200</v>
      </c>
      <c r="H21" s="28">
        <v>1287</v>
      </c>
      <c r="I21" s="28">
        <v>1074</v>
      </c>
      <c r="J21" s="28">
        <v>2362</v>
      </c>
      <c r="K21" s="28">
        <v>47659</v>
      </c>
      <c r="L21" s="44">
        <v>264</v>
      </c>
      <c r="M21" s="44">
        <v>258</v>
      </c>
      <c r="N21" s="18"/>
      <c r="O21" s="31"/>
    </row>
    <row r="22" spans="2:15" ht="15" customHeight="1" x14ac:dyDescent="0.25">
      <c r="B22" s="13">
        <v>2022</v>
      </c>
      <c r="C22" s="29">
        <v>15149</v>
      </c>
      <c r="D22" s="29">
        <v>6522</v>
      </c>
      <c r="E22" s="29">
        <v>14636</v>
      </c>
      <c r="F22" s="29">
        <v>14030</v>
      </c>
      <c r="G22" s="29">
        <v>28667</v>
      </c>
      <c r="H22" s="29">
        <v>1268</v>
      </c>
      <c r="I22" s="29">
        <v>986</v>
      </c>
      <c r="J22" s="29">
        <v>2254</v>
      </c>
      <c r="K22" s="29">
        <v>52593</v>
      </c>
      <c r="L22" s="42">
        <v>264</v>
      </c>
      <c r="M22" s="42">
        <v>260</v>
      </c>
      <c r="N22" s="18"/>
      <c r="O22" s="62"/>
    </row>
    <row r="23" spans="2:15" ht="15" customHeight="1" x14ac:dyDescent="0.25">
      <c r="B23" s="14">
        <v>2023</v>
      </c>
      <c r="C23" s="28">
        <v>16157</v>
      </c>
      <c r="D23" s="28">
        <v>6456</v>
      </c>
      <c r="E23" s="28">
        <v>14591</v>
      </c>
      <c r="F23" s="28">
        <v>15281</v>
      </c>
      <c r="G23" s="28">
        <v>29872</v>
      </c>
      <c r="H23" s="28">
        <v>1194</v>
      </c>
      <c r="I23" s="28">
        <v>866</v>
      </c>
      <c r="J23" s="28">
        <v>2060</v>
      </c>
      <c r="K23" s="28">
        <v>54547</v>
      </c>
      <c r="L23" s="44">
        <v>264</v>
      </c>
      <c r="M23" s="44">
        <v>262</v>
      </c>
      <c r="N23" s="18"/>
      <c r="O23" s="18"/>
    </row>
    <row r="24" spans="2:15" ht="15" customHeight="1" x14ac:dyDescent="0.25">
      <c r="B24" s="13">
        <v>2024</v>
      </c>
      <c r="C24" s="29">
        <v>17054</v>
      </c>
      <c r="D24" s="29">
        <v>6767</v>
      </c>
      <c r="E24" s="29">
        <v>15011</v>
      </c>
      <c r="F24" s="29">
        <v>16157</v>
      </c>
      <c r="G24" s="29">
        <v>31169</v>
      </c>
      <c r="H24" s="29">
        <v>1145</v>
      </c>
      <c r="I24" s="29">
        <v>722</v>
      </c>
      <c r="J24" s="29">
        <v>1867</v>
      </c>
      <c r="K24" s="29">
        <v>56858</v>
      </c>
      <c r="L24" s="42">
        <v>264</v>
      </c>
      <c r="M24" s="42">
        <v>263</v>
      </c>
      <c r="N24" s="18"/>
      <c r="O24" s="18"/>
    </row>
    <row r="25" spans="2:15" ht="15" customHeight="1" x14ac:dyDescent="0.25">
      <c r="B25" s="70" t="s">
        <v>29</v>
      </c>
      <c r="C25" s="72">
        <v>17425</v>
      </c>
      <c r="D25" s="72">
        <v>6992</v>
      </c>
      <c r="E25" s="72">
        <v>15044</v>
      </c>
      <c r="F25" s="72">
        <v>16188</v>
      </c>
      <c r="G25" s="72">
        <v>31233</v>
      </c>
      <c r="H25" s="72">
        <v>1083</v>
      </c>
      <c r="I25" s="72">
        <v>680</v>
      </c>
      <c r="J25" s="72">
        <v>1763</v>
      </c>
      <c r="K25" s="72">
        <v>57414</v>
      </c>
      <c r="L25" s="73">
        <v>264</v>
      </c>
      <c r="M25" s="73">
        <v>265</v>
      </c>
      <c r="N25" s="18"/>
      <c r="O25" s="18"/>
    </row>
    <row r="26" spans="2:15" ht="10.35" customHeight="1" x14ac:dyDescent="0.25">
      <c r="B26" s="34"/>
      <c r="C26" s="30"/>
      <c r="D26" s="30"/>
      <c r="E26" s="30"/>
      <c r="F26" s="30"/>
      <c r="G26" s="30"/>
      <c r="H26" s="30"/>
      <c r="I26" s="30"/>
      <c r="J26" s="30"/>
      <c r="K26" s="30"/>
      <c r="L26" s="39"/>
      <c r="M26" s="39"/>
      <c r="N26" s="18"/>
      <c r="O26" s="18"/>
    </row>
    <row r="27" spans="2:15" ht="15" customHeight="1" x14ac:dyDescent="0.25">
      <c r="B27" s="12" t="s">
        <v>2</v>
      </c>
      <c r="C27" s="29"/>
      <c r="D27" s="29"/>
      <c r="E27" s="29"/>
      <c r="F27" s="29"/>
      <c r="G27" s="29"/>
      <c r="H27" s="29"/>
      <c r="I27" s="29"/>
      <c r="J27" s="29"/>
      <c r="K27" s="29"/>
      <c r="L27" s="42"/>
      <c r="M27" s="42"/>
      <c r="N27" s="18"/>
      <c r="O27" s="18"/>
    </row>
    <row r="28" spans="2:15" ht="9.6" customHeight="1" x14ac:dyDescent="0.25">
      <c r="B28" s="13"/>
      <c r="C28" s="29"/>
      <c r="D28" s="29"/>
      <c r="E28" s="29"/>
      <c r="F28" s="29"/>
      <c r="G28" s="29"/>
      <c r="H28" s="29"/>
      <c r="I28" s="29"/>
      <c r="J28" s="29"/>
      <c r="K28" s="29"/>
      <c r="L28" s="42"/>
      <c r="M28" s="42"/>
      <c r="N28" s="18"/>
      <c r="O28" s="18"/>
    </row>
    <row r="29" spans="2:15" ht="15" customHeight="1" x14ac:dyDescent="0.25">
      <c r="B29" s="74">
        <v>2026</v>
      </c>
      <c r="C29" s="76">
        <v>17744</v>
      </c>
      <c r="D29" s="76">
        <v>7036</v>
      </c>
      <c r="E29" s="76">
        <v>15396</v>
      </c>
      <c r="F29" s="76">
        <v>16694</v>
      </c>
      <c r="G29" s="76">
        <v>32090</v>
      </c>
      <c r="H29" s="76">
        <v>1083</v>
      </c>
      <c r="I29" s="76">
        <v>680</v>
      </c>
      <c r="J29" s="76">
        <v>1763</v>
      </c>
      <c r="K29" s="76">
        <v>58635</v>
      </c>
      <c r="L29" s="76">
        <v>264</v>
      </c>
      <c r="M29" s="76">
        <v>265</v>
      </c>
      <c r="N29" s="18"/>
      <c r="O29" s="18"/>
    </row>
    <row r="30" spans="2:15" ht="15" customHeight="1" x14ac:dyDescent="0.25">
      <c r="B30" s="13">
        <v>2027</v>
      </c>
      <c r="C30" s="29">
        <v>18422</v>
      </c>
      <c r="D30" s="29">
        <v>6620</v>
      </c>
      <c r="E30" s="29">
        <v>15659</v>
      </c>
      <c r="F30" s="29">
        <v>16905</v>
      </c>
      <c r="G30" s="29">
        <v>32564</v>
      </c>
      <c r="H30" s="29">
        <v>1083</v>
      </c>
      <c r="I30" s="29">
        <v>680</v>
      </c>
      <c r="J30" s="29">
        <v>1763</v>
      </c>
      <c r="K30" s="29">
        <v>59372</v>
      </c>
      <c r="L30" s="29">
        <v>264</v>
      </c>
      <c r="M30" s="29">
        <v>265</v>
      </c>
      <c r="N30" s="18"/>
      <c r="O30" s="18"/>
    </row>
    <row r="31" spans="2:15" ht="15" customHeight="1" x14ac:dyDescent="0.25">
      <c r="B31" s="14">
        <v>2028</v>
      </c>
      <c r="C31" s="21">
        <v>18929</v>
      </c>
      <c r="D31" s="21">
        <v>6554</v>
      </c>
      <c r="E31" s="21">
        <v>15885</v>
      </c>
      <c r="F31" s="21">
        <v>17074</v>
      </c>
      <c r="G31" s="21">
        <v>32960</v>
      </c>
      <c r="H31" s="21">
        <v>1083</v>
      </c>
      <c r="I31" s="21">
        <v>680</v>
      </c>
      <c r="J31" s="21">
        <v>1763</v>
      </c>
      <c r="K31" s="21">
        <v>60207</v>
      </c>
      <c r="L31" s="21">
        <v>264</v>
      </c>
      <c r="M31" s="21">
        <v>265</v>
      </c>
      <c r="N31" s="18"/>
      <c r="O31" s="18"/>
    </row>
    <row r="32" spans="2:15" ht="15" customHeight="1" x14ac:dyDescent="0.25">
      <c r="B32" s="13">
        <v>2029</v>
      </c>
      <c r="C32" s="29">
        <v>19335</v>
      </c>
      <c r="D32" s="29">
        <v>6632</v>
      </c>
      <c r="E32" s="29">
        <v>16075</v>
      </c>
      <c r="F32" s="29">
        <v>17226</v>
      </c>
      <c r="G32" s="29">
        <v>33302</v>
      </c>
      <c r="H32" s="29">
        <v>1083</v>
      </c>
      <c r="I32" s="29">
        <v>680</v>
      </c>
      <c r="J32" s="29">
        <v>1763</v>
      </c>
      <c r="K32" s="29">
        <v>61034</v>
      </c>
      <c r="L32" s="29">
        <v>264</v>
      </c>
      <c r="M32" s="29">
        <v>265</v>
      </c>
      <c r="N32" s="18"/>
      <c r="O32" s="18"/>
    </row>
    <row r="33" spans="2:15" ht="15" customHeight="1" x14ac:dyDescent="0.25">
      <c r="B33" s="14">
        <v>2030</v>
      </c>
      <c r="C33" s="28">
        <v>19701</v>
      </c>
      <c r="D33" s="28">
        <v>6708</v>
      </c>
      <c r="E33" s="28">
        <v>16134</v>
      </c>
      <c r="F33" s="28">
        <v>17296</v>
      </c>
      <c r="G33" s="28">
        <v>33431</v>
      </c>
      <c r="H33" s="28">
        <v>1083</v>
      </c>
      <c r="I33" s="28">
        <v>680</v>
      </c>
      <c r="J33" s="28">
        <v>1763</v>
      </c>
      <c r="K33" s="28">
        <v>61604</v>
      </c>
      <c r="L33" s="28">
        <v>264</v>
      </c>
      <c r="M33" s="28">
        <v>265</v>
      </c>
      <c r="N33" s="18"/>
      <c r="O33" s="18"/>
    </row>
    <row r="34" spans="2:15" ht="9.6" customHeight="1" x14ac:dyDescent="0.25">
      <c r="B34" s="13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18"/>
      <c r="O34" s="18"/>
    </row>
    <row r="35" spans="2:15" ht="15" customHeight="1" x14ac:dyDescent="0.25">
      <c r="B35" s="13">
        <v>2031</v>
      </c>
      <c r="C35" s="29">
        <v>20046</v>
      </c>
      <c r="D35" s="29">
        <v>6782</v>
      </c>
      <c r="E35" s="29">
        <v>16194</v>
      </c>
      <c r="F35" s="29">
        <v>17366</v>
      </c>
      <c r="G35" s="29">
        <v>33560</v>
      </c>
      <c r="H35" s="29">
        <v>1083</v>
      </c>
      <c r="I35" s="29">
        <v>680</v>
      </c>
      <c r="J35" s="29">
        <v>1763</v>
      </c>
      <c r="K35" s="29">
        <v>62152</v>
      </c>
      <c r="L35" s="29">
        <v>264</v>
      </c>
      <c r="M35" s="29">
        <v>265</v>
      </c>
      <c r="N35" s="18"/>
      <c r="O35" s="18"/>
    </row>
    <row r="36" spans="2:15" ht="15" customHeight="1" x14ac:dyDescent="0.25">
      <c r="B36" s="14">
        <v>2032</v>
      </c>
      <c r="C36" s="28">
        <v>20396</v>
      </c>
      <c r="D36" s="28">
        <v>6852</v>
      </c>
      <c r="E36" s="28">
        <v>16254</v>
      </c>
      <c r="F36" s="28">
        <v>17436</v>
      </c>
      <c r="G36" s="28">
        <v>33690</v>
      </c>
      <c r="H36" s="28">
        <v>1083</v>
      </c>
      <c r="I36" s="28">
        <v>680</v>
      </c>
      <c r="J36" s="28">
        <v>1763</v>
      </c>
      <c r="K36" s="28">
        <v>62702</v>
      </c>
      <c r="L36" s="28">
        <v>264</v>
      </c>
      <c r="M36" s="28">
        <v>265</v>
      </c>
      <c r="N36" s="18"/>
      <c r="O36" s="18"/>
    </row>
    <row r="37" spans="2:15" ht="15" customHeight="1" x14ac:dyDescent="0.25">
      <c r="B37" s="13">
        <v>2033</v>
      </c>
      <c r="C37" s="29">
        <v>20757</v>
      </c>
      <c r="D37" s="29">
        <v>6922</v>
      </c>
      <c r="E37" s="29">
        <v>16314</v>
      </c>
      <c r="F37" s="29">
        <v>17507</v>
      </c>
      <c r="G37" s="29">
        <v>33821</v>
      </c>
      <c r="H37" s="29">
        <v>1083</v>
      </c>
      <c r="I37" s="29">
        <v>680</v>
      </c>
      <c r="J37" s="29">
        <v>1763</v>
      </c>
      <c r="K37" s="29">
        <v>63264</v>
      </c>
      <c r="L37" s="29">
        <v>264</v>
      </c>
      <c r="M37" s="29">
        <v>265</v>
      </c>
      <c r="N37" s="18"/>
      <c r="O37" s="18"/>
    </row>
    <row r="38" spans="2:15" ht="15" customHeight="1" x14ac:dyDescent="0.25">
      <c r="B38" s="14">
        <v>2034</v>
      </c>
      <c r="C38" s="28">
        <v>21132</v>
      </c>
      <c r="D38" s="28">
        <v>6993</v>
      </c>
      <c r="E38" s="28">
        <v>16374</v>
      </c>
      <c r="F38" s="28">
        <v>17578</v>
      </c>
      <c r="G38" s="28">
        <v>33953</v>
      </c>
      <c r="H38" s="28">
        <v>1083</v>
      </c>
      <c r="I38" s="28">
        <v>680</v>
      </c>
      <c r="J38" s="28">
        <v>1763</v>
      </c>
      <c r="K38" s="28">
        <v>63842</v>
      </c>
      <c r="L38" s="28">
        <v>264</v>
      </c>
      <c r="M38" s="28">
        <v>265</v>
      </c>
      <c r="N38" s="18"/>
      <c r="O38" s="18"/>
    </row>
    <row r="39" spans="2:15" ht="15" customHeight="1" x14ac:dyDescent="0.25">
      <c r="B39" s="13">
        <v>2035</v>
      </c>
      <c r="C39" s="29">
        <v>21519</v>
      </c>
      <c r="D39" s="29">
        <v>7064</v>
      </c>
      <c r="E39" s="29">
        <v>16435</v>
      </c>
      <c r="F39" s="29">
        <v>17649</v>
      </c>
      <c r="G39" s="29">
        <v>34085</v>
      </c>
      <c r="H39" s="29">
        <v>1083</v>
      </c>
      <c r="I39" s="29">
        <v>680</v>
      </c>
      <c r="J39" s="29">
        <v>1763</v>
      </c>
      <c r="K39" s="29">
        <v>64433</v>
      </c>
      <c r="L39" s="29">
        <v>264</v>
      </c>
      <c r="M39" s="29">
        <v>265</v>
      </c>
      <c r="N39" s="18"/>
      <c r="O39" s="18"/>
    </row>
    <row r="40" spans="2:15" ht="10.35" customHeight="1" x14ac:dyDescent="0.25">
      <c r="B40" s="15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18"/>
      <c r="O40" s="18"/>
    </row>
    <row r="41" spans="2:15" ht="15" customHeight="1" x14ac:dyDescent="0.25">
      <c r="B41" s="13">
        <v>2036</v>
      </c>
      <c r="C41" s="29">
        <v>21917</v>
      </c>
      <c r="D41" s="29">
        <v>7134</v>
      </c>
      <c r="E41" s="29">
        <v>16496</v>
      </c>
      <c r="F41" s="29">
        <v>17721</v>
      </c>
      <c r="G41" s="29">
        <v>34218</v>
      </c>
      <c r="H41" s="29">
        <v>1083</v>
      </c>
      <c r="I41" s="29">
        <v>680</v>
      </c>
      <c r="J41" s="29">
        <v>1763</v>
      </c>
      <c r="K41" s="29">
        <v>65035</v>
      </c>
      <c r="L41" s="29">
        <v>264</v>
      </c>
      <c r="M41" s="29">
        <v>265</v>
      </c>
      <c r="N41" s="18"/>
      <c r="O41" s="18"/>
    </row>
    <row r="42" spans="2:15" ht="15" customHeight="1" x14ac:dyDescent="0.25">
      <c r="B42" s="14">
        <v>2037</v>
      </c>
      <c r="C42" s="28">
        <v>22315</v>
      </c>
      <c r="D42" s="28">
        <v>7205</v>
      </c>
      <c r="E42" s="28">
        <v>16558</v>
      </c>
      <c r="F42" s="28">
        <v>17794</v>
      </c>
      <c r="G42" s="28">
        <v>34352</v>
      </c>
      <c r="H42" s="28">
        <v>1083</v>
      </c>
      <c r="I42" s="28">
        <v>680</v>
      </c>
      <c r="J42" s="28">
        <v>1763</v>
      </c>
      <c r="K42" s="28">
        <v>65637</v>
      </c>
      <c r="L42" s="28">
        <v>264</v>
      </c>
      <c r="M42" s="28">
        <v>265</v>
      </c>
      <c r="N42" s="18"/>
      <c r="O42" s="18"/>
    </row>
    <row r="43" spans="2:15" ht="15" customHeight="1" x14ac:dyDescent="0.25">
      <c r="B43" s="13">
        <v>2038</v>
      </c>
      <c r="C43" s="29">
        <v>22716</v>
      </c>
      <c r="D43" s="29">
        <v>7274</v>
      </c>
      <c r="E43" s="29">
        <v>16620</v>
      </c>
      <c r="F43" s="29">
        <v>17867</v>
      </c>
      <c r="G43" s="29">
        <v>34487</v>
      </c>
      <c r="H43" s="29">
        <v>1083</v>
      </c>
      <c r="I43" s="29">
        <v>680</v>
      </c>
      <c r="J43" s="29">
        <v>1763</v>
      </c>
      <c r="K43" s="29">
        <v>66243</v>
      </c>
      <c r="L43" s="29">
        <v>264</v>
      </c>
      <c r="M43" s="29">
        <v>265</v>
      </c>
      <c r="N43" s="18"/>
      <c r="O43" s="18"/>
    </row>
    <row r="44" spans="2:15" ht="15" customHeight="1" x14ac:dyDescent="0.25">
      <c r="B44" s="14">
        <v>2039</v>
      </c>
      <c r="C44" s="28">
        <v>23125</v>
      </c>
      <c r="D44" s="28">
        <v>7344</v>
      </c>
      <c r="E44" s="28">
        <v>16682</v>
      </c>
      <c r="F44" s="28">
        <v>17940</v>
      </c>
      <c r="G44" s="28">
        <v>34623</v>
      </c>
      <c r="H44" s="28">
        <v>1083</v>
      </c>
      <c r="I44" s="28">
        <v>680</v>
      </c>
      <c r="J44" s="28">
        <v>1763</v>
      </c>
      <c r="K44" s="28">
        <v>66857</v>
      </c>
      <c r="L44" s="28">
        <v>264</v>
      </c>
      <c r="M44" s="28">
        <v>265</v>
      </c>
      <c r="N44" s="18"/>
      <c r="O44" s="18"/>
    </row>
    <row r="45" spans="2:15" ht="15" customHeight="1" x14ac:dyDescent="0.25">
      <c r="B45" s="13">
        <v>2040</v>
      </c>
      <c r="C45" s="29">
        <v>23540</v>
      </c>
      <c r="D45" s="29">
        <v>7414</v>
      </c>
      <c r="E45" s="29">
        <v>16745</v>
      </c>
      <c r="F45" s="29">
        <v>18014</v>
      </c>
      <c r="G45" s="29">
        <v>34759</v>
      </c>
      <c r="H45" s="29">
        <v>1083</v>
      </c>
      <c r="I45" s="29">
        <v>680</v>
      </c>
      <c r="J45" s="29">
        <v>1763</v>
      </c>
      <c r="K45" s="29">
        <v>67478</v>
      </c>
      <c r="L45" s="29">
        <v>264</v>
      </c>
      <c r="M45" s="29">
        <v>265</v>
      </c>
      <c r="N45" s="18"/>
      <c r="O45" s="18"/>
    </row>
    <row r="46" spans="2:15" ht="9.6" customHeight="1" x14ac:dyDescent="0.25">
      <c r="B46" s="13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18"/>
      <c r="O46" s="18"/>
    </row>
    <row r="47" spans="2:15" ht="15" customHeight="1" x14ac:dyDescent="0.25">
      <c r="B47" s="14">
        <v>2041</v>
      </c>
      <c r="C47" s="28">
        <v>23949</v>
      </c>
      <c r="D47" s="28">
        <v>7483</v>
      </c>
      <c r="E47" s="28">
        <v>16808</v>
      </c>
      <c r="F47" s="28">
        <v>18088</v>
      </c>
      <c r="G47" s="28">
        <v>34897</v>
      </c>
      <c r="H47" s="28">
        <v>1083</v>
      </c>
      <c r="I47" s="28">
        <v>680</v>
      </c>
      <c r="J47" s="28">
        <v>1763</v>
      </c>
      <c r="K47" s="28">
        <v>68094</v>
      </c>
      <c r="L47" s="28">
        <v>264</v>
      </c>
      <c r="M47" s="28">
        <v>265</v>
      </c>
      <c r="N47" s="18"/>
      <c r="O47" s="18"/>
    </row>
    <row r="48" spans="2:15" ht="15" customHeight="1" x14ac:dyDescent="0.25">
      <c r="B48" s="13">
        <v>2042</v>
      </c>
      <c r="C48" s="29">
        <v>24371</v>
      </c>
      <c r="D48" s="29">
        <v>7553</v>
      </c>
      <c r="E48" s="29">
        <v>16871</v>
      </c>
      <c r="F48" s="29">
        <v>18163</v>
      </c>
      <c r="G48" s="29">
        <v>35035</v>
      </c>
      <c r="H48" s="29">
        <v>1083</v>
      </c>
      <c r="I48" s="29">
        <v>680</v>
      </c>
      <c r="J48" s="29">
        <v>1763</v>
      </c>
      <c r="K48" s="29">
        <v>68724</v>
      </c>
      <c r="L48" s="29">
        <v>264</v>
      </c>
      <c r="M48" s="29">
        <v>265</v>
      </c>
      <c r="N48" s="18"/>
      <c r="O48" s="18"/>
    </row>
    <row r="49" spans="2:15" ht="15" customHeight="1" x14ac:dyDescent="0.25">
      <c r="B49" s="14">
        <v>2043</v>
      </c>
      <c r="C49" s="28">
        <v>24804</v>
      </c>
      <c r="D49" s="28">
        <v>7623</v>
      </c>
      <c r="E49" s="28">
        <v>16935</v>
      </c>
      <c r="F49" s="28">
        <v>18238</v>
      </c>
      <c r="G49" s="28">
        <v>35174</v>
      </c>
      <c r="H49" s="28">
        <v>1083</v>
      </c>
      <c r="I49" s="28">
        <v>680</v>
      </c>
      <c r="J49" s="28">
        <v>1763</v>
      </c>
      <c r="K49" s="28">
        <v>69365</v>
      </c>
      <c r="L49" s="28">
        <v>264</v>
      </c>
      <c r="M49" s="28">
        <v>265</v>
      </c>
      <c r="N49" s="18"/>
      <c r="O49" s="18"/>
    </row>
    <row r="50" spans="2:15" ht="15" customHeight="1" x14ac:dyDescent="0.25">
      <c r="B50" s="13">
        <v>2044</v>
      </c>
      <c r="C50" s="29">
        <v>25239</v>
      </c>
      <c r="D50" s="29">
        <v>7692</v>
      </c>
      <c r="E50" s="29">
        <v>16999</v>
      </c>
      <c r="F50" s="29">
        <v>18314</v>
      </c>
      <c r="G50" s="29">
        <v>35314</v>
      </c>
      <c r="H50" s="29">
        <v>1083</v>
      </c>
      <c r="I50" s="29">
        <v>680</v>
      </c>
      <c r="J50" s="29">
        <v>1763</v>
      </c>
      <c r="K50" s="29">
        <v>70010</v>
      </c>
      <c r="L50" s="29">
        <v>264</v>
      </c>
      <c r="M50" s="29">
        <v>265</v>
      </c>
      <c r="N50" s="18"/>
      <c r="O50" s="18"/>
    </row>
    <row r="51" spans="2:15" ht="15" customHeight="1" x14ac:dyDescent="0.25">
      <c r="B51" s="14">
        <v>2045</v>
      </c>
      <c r="C51" s="28">
        <v>25676</v>
      </c>
      <c r="D51" s="28">
        <v>7762</v>
      </c>
      <c r="E51" s="28">
        <v>17063</v>
      </c>
      <c r="F51" s="28">
        <v>18390</v>
      </c>
      <c r="G51" s="28">
        <v>35454</v>
      </c>
      <c r="H51" s="28">
        <v>1083</v>
      </c>
      <c r="I51" s="28">
        <v>680</v>
      </c>
      <c r="J51" s="28">
        <v>1763</v>
      </c>
      <c r="K51" s="28">
        <v>70657</v>
      </c>
      <c r="L51" s="28">
        <v>264</v>
      </c>
      <c r="M51" s="28">
        <v>265</v>
      </c>
      <c r="N51" s="18"/>
      <c r="O51" s="18"/>
    </row>
    <row r="52" spans="2:15" ht="15" customHeight="1" x14ac:dyDescent="0.25">
      <c r="B52" s="13">
        <v>2046</v>
      </c>
      <c r="C52" s="29">
        <v>26120</v>
      </c>
      <c r="D52" s="29">
        <v>7831</v>
      </c>
      <c r="E52" s="29">
        <v>17128</v>
      </c>
      <c r="F52" s="29">
        <v>18467</v>
      </c>
      <c r="G52" s="29">
        <v>35596</v>
      </c>
      <c r="H52" s="29">
        <v>1083</v>
      </c>
      <c r="I52" s="29">
        <v>680</v>
      </c>
      <c r="J52" s="29">
        <v>1763</v>
      </c>
      <c r="K52" s="29">
        <v>71312</v>
      </c>
      <c r="L52" s="29">
        <v>264</v>
      </c>
      <c r="M52" s="29">
        <v>265</v>
      </c>
      <c r="N52" s="18"/>
      <c r="O52" s="18"/>
    </row>
    <row r="53" spans="2:15" ht="10.35" customHeight="1" x14ac:dyDescent="0.25">
      <c r="B53" s="15"/>
      <c r="C53" s="50"/>
      <c r="D53" s="50"/>
      <c r="E53" s="50"/>
      <c r="F53" s="50"/>
      <c r="G53" s="50"/>
      <c r="H53" s="50"/>
      <c r="I53" s="50"/>
      <c r="J53" s="50"/>
      <c r="K53" s="50"/>
      <c r="L53" s="51"/>
      <c r="M53" s="52"/>
      <c r="N53" s="18"/>
      <c r="O53" s="18"/>
    </row>
    <row r="54" spans="2:15" ht="15" customHeight="1" x14ac:dyDescent="0.25">
      <c r="B54" s="40" t="s">
        <v>3</v>
      </c>
      <c r="C54" s="45"/>
      <c r="D54" s="45"/>
      <c r="E54" s="45"/>
      <c r="F54" s="45"/>
      <c r="G54" s="45"/>
      <c r="H54" s="45"/>
      <c r="I54" s="45"/>
      <c r="J54" s="45"/>
      <c r="K54" s="45"/>
      <c r="L54" s="46"/>
      <c r="M54" s="47"/>
      <c r="N54" s="18"/>
      <c r="O54" s="18"/>
    </row>
    <row r="55" spans="2:15" ht="15" customHeight="1" x14ac:dyDescent="0.25">
      <c r="B55" s="13" t="s">
        <v>33</v>
      </c>
      <c r="C55" s="16">
        <f>RATE(2025-2010,,-C10,C25)</f>
        <v>2.1547161461572928E-2</v>
      </c>
      <c r="D55" s="16">
        <f t="shared" ref="D55:K55" si="0">RATE(2025-2010,,-D10,D25)</f>
        <v>-1.9543136348352096E-2</v>
      </c>
      <c r="E55" s="16">
        <f t="shared" si="0"/>
        <v>9.2410536512104152E-4</v>
      </c>
      <c r="F55" s="16">
        <f t="shared" si="0"/>
        <v>2.1916333002934926E-2</v>
      </c>
      <c r="G55" s="16">
        <f t="shared" si="0"/>
        <v>1.093933908591809E-2</v>
      </c>
      <c r="H55" s="16">
        <f t="shared" si="0"/>
        <v>-1.2303781531578023E-2</v>
      </c>
      <c r="I55" s="16">
        <f t="shared" si="0"/>
        <v>-4.1986470499747339E-2</v>
      </c>
      <c r="J55" s="16">
        <f t="shared" si="0"/>
        <v>-2.5517125992318437E-2</v>
      </c>
      <c r="K55" s="16">
        <f t="shared" si="0"/>
        <v>7.6854933284549827E-3</v>
      </c>
      <c r="L55" s="47"/>
      <c r="M55" s="47"/>
      <c r="N55" s="18"/>
      <c r="O55" s="18"/>
    </row>
    <row r="56" spans="2:15" ht="15" customHeight="1" x14ac:dyDescent="0.25">
      <c r="B56" s="14" t="s">
        <v>30</v>
      </c>
      <c r="C56" s="17">
        <f>RATE(2026-2025,,-C25,C29)</f>
        <v>1.8307030129124904E-2</v>
      </c>
      <c r="D56" s="17">
        <f t="shared" ref="D56:K56" si="1">RATE(2026-2025,,-D25,D29)</f>
        <v>6.2929061784897568E-3</v>
      </c>
      <c r="E56" s="17">
        <f t="shared" si="1"/>
        <v>2.3398032438181286E-2</v>
      </c>
      <c r="F56" s="17">
        <f t="shared" si="1"/>
        <v>3.1257721769211662E-2</v>
      </c>
      <c r="G56" s="17">
        <f t="shared" si="1"/>
        <v>2.743892677616613E-2</v>
      </c>
      <c r="H56" s="17">
        <f t="shared" si="1"/>
        <v>1.2965416162460153E-16</v>
      </c>
      <c r="I56" s="17">
        <f t="shared" si="1"/>
        <v>-7.1837960416888112E-17</v>
      </c>
      <c r="J56" s="17">
        <f t="shared" si="1"/>
        <v>4.4065715342119436E-17</v>
      </c>
      <c r="K56" s="17">
        <f t="shared" si="1"/>
        <v>2.1266590030306117E-2</v>
      </c>
      <c r="L56" s="48"/>
      <c r="M56" s="48"/>
      <c r="N56" s="18"/>
      <c r="O56" s="18"/>
    </row>
    <row r="57" spans="2:15" ht="15" customHeight="1" x14ac:dyDescent="0.25">
      <c r="B57" s="13" t="s">
        <v>31</v>
      </c>
      <c r="C57" s="16">
        <f>RATE(2036-2026,,-C29,C41)</f>
        <v>2.1346154077260582E-2</v>
      </c>
      <c r="D57" s="16">
        <f t="shared" ref="D57:K57" si="2">RATE(2036-2026,,-D29,D41)</f>
        <v>1.3841831044748324E-3</v>
      </c>
      <c r="E57" s="16">
        <f t="shared" si="2"/>
        <v>6.9248860886064632E-3</v>
      </c>
      <c r="F57" s="16">
        <f t="shared" si="2"/>
        <v>5.9879569230783195E-3</v>
      </c>
      <c r="G57" s="16">
        <f t="shared" si="2"/>
        <v>6.4413937451296248E-3</v>
      </c>
      <c r="H57" s="16">
        <f t="shared" si="2"/>
        <v>6.726905660477045E-16</v>
      </c>
      <c r="I57" s="16">
        <f t="shared" si="2"/>
        <v>5.2294314513464278E-16</v>
      </c>
      <c r="J57" s="16">
        <f t="shared" si="2"/>
        <v>5.1446927538077684E-16</v>
      </c>
      <c r="K57" s="16">
        <f t="shared" si="2"/>
        <v>1.0413224005843418E-2</v>
      </c>
      <c r="L57" s="47"/>
      <c r="M57" s="47"/>
      <c r="N57" s="18"/>
      <c r="O57" s="18"/>
    </row>
    <row r="58" spans="2:15" ht="15" customHeight="1" x14ac:dyDescent="0.25">
      <c r="B58" s="14" t="s">
        <v>32</v>
      </c>
      <c r="C58" s="17">
        <f>RATE(2046-2026,,-C29,C52)</f>
        <v>1.9520780331241432E-2</v>
      </c>
      <c r="D58" s="17">
        <f t="shared" ref="D58:K58" si="3">RATE(2046-2026,,-D29,D52)</f>
        <v>5.3668697693907367E-3</v>
      </c>
      <c r="E58" s="17">
        <f t="shared" si="3"/>
        <v>5.3445723348665387E-3</v>
      </c>
      <c r="F58" s="17">
        <f t="shared" si="3"/>
        <v>5.0595556432186809E-3</v>
      </c>
      <c r="G58" s="17">
        <f t="shared" si="3"/>
        <v>5.1979033121422186E-3</v>
      </c>
      <c r="H58" s="17">
        <f t="shared" si="3"/>
        <v>3.5248075270973681E-12</v>
      </c>
      <c r="I58" s="17">
        <f t="shared" si="3"/>
        <v>3.524610939564747E-12</v>
      </c>
      <c r="J58" s="17">
        <f t="shared" si="3"/>
        <v>-4.2476935309285946E-17</v>
      </c>
      <c r="K58" s="17">
        <f t="shared" si="3"/>
        <v>9.8346871973533975E-3</v>
      </c>
      <c r="L58" s="48"/>
      <c r="M58" s="48"/>
      <c r="N58" s="18"/>
      <c r="O58" s="18"/>
    </row>
    <row r="59" spans="2:15" ht="15" customHeight="1" x14ac:dyDescent="0.25">
      <c r="B59" s="56" t="s">
        <v>19</v>
      </c>
      <c r="C59" s="8"/>
      <c r="D59" s="8"/>
      <c r="E59" s="10"/>
      <c r="F59" s="10"/>
      <c r="G59" s="10"/>
      <c r="H59" s="10"/>
      <c r="I59" s="10"/>
      <c r="J59" s="10"/>
      <c r="K59" s="10"/>
      <c r="L59" s="8"/>
      <c r="M59" s="8"/>
      <c r="N59" s="18"/>
      <c r="O59" s="18"/>
    </row>
    <row r="60" spans="2:15" ht="15.75" x14ac:dyDescent="0.25">
      <c r="G60" s="7"/>
      <c r="K60" s="7"/>
      <c r="N60" s="18"/>
      <c r="O60" s="18"/>
    </row>
    <row r="61" spans="2:15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</sheetData>
  <printOptions horizontalCentered="1"/>
  <pageMargins left="0.7" right="0.7" top="0.56000000000000005" bottom="0.5" header="0.3" footer="0.3"/>
  <pageSetup scale="69" orientation="landscape" r:id="rId1"/>
  <ignoredErrors>
    <ignoredError sqref="G5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>
    <pageSetUpPr fitToPage="1"/>
  </sheetPr>
  <dimension ref="B1:J63"/>
  <sheetViews>
    <sheetView showGridLines="0" zoomScale="75" zoomScaleNormal="75" workbookViewId="0">
      <pane ySplit="10" topLeftCell="A18" activePane="bottomLeft" state="frozen"/>
      <selection activeCell="H37" sqref="H37"/>
      <selection pane="bottomLeft" activeCell="K1" sqref="K1"/>
    </sheetView>
  </sheetViews>
  <sheetFormatPr defaultColWidth="9.140625" defaultRowHeight="15" x14ac:dyDescent="0.25"/>
  <cols>
    <col min="1" max="1" width="9.140625" style="1"/>
    <col min="2" max="2" width="17.5703125" style="4" customWidth="1"/>
    <col min="3" max="3" width="13" style="4" customWidth="1"/>
    <col min="4" max="4" width="15.42578125" style="4" customWidth="1"/>
    <col min="5" max="5" width="14.42578125" style="4" customWidth="1"/>
    <col min="6" max="6" width="13.42578125" style="4" customWidth="1"/>
    <col min="7" max="7" width="14.5703125" style="4" customWidth="1"/>
    <col min="8" max="8" width="12.5703125" style="4" customWidth="1"/>
    <col min="9" max="10" width="9.140625" style="4"/>
    <col min="11" max="16384" width="9.140625" style="1"/>
  </cols>
  <sheetData>
    <row r="1" spans="2:10" ht="18.75" x14ac:dyDescent="0.3">
      <c r="B1" s="2" t="s">
        <v>20</v>
      </c>
      <c r="C1" s="3"/>
      <c r="D1" s="3"/>
      <c r="E1" s="3"/>
      <c r="F1" s="3"/>
      <c r="G1" s="3"/>
      <c r="H1" s="3"/>
    </row>
    <row r="2" spans="2:10" x14ac:dyDescent="0.25">
      <c r="B2" s="3"/>
      <c r="C2" s="3"/>
      <c r="D2" s="3"/>
      <c r="E2" s="3"/>
      <c r="F2" s="3"/>
      <c r="G2" s="3"/>
      <c r="H2" s="3"/>
    </row>
    <row r="3" spans="2:10" ht="21" x14ac:dyDescent="0.35">
      <c r="B3" s="6" t="s">
        <v>21</v>
      </c>
      <c r="C3" s="6"/>
      <c r="D3" s="6"/>
      <c r="E3" s="6"/>
      <c r="F3" s="6"/>
      <c r="G3" s="6"/>
      <c r="H3" s="6"/>
    </row>
    <row r="4" spans="2:10" ht="15.75" x14ac:dyDescent="0.25">
      <c r="B4" s="41" t="s">
        <v>7</v>
      </c>
      <c r="C4" s="3"/>
      <c r="D4" s="3"/>
      <c r="E4" s="3"/>
      <c r="F4" s="3"/>
      <c r="G4" s="3"/>
      <c r="H4" s="3"/>
    </row>
    <row r="5" spans="2:10" ht="10.35" customHeight="1" x14ac:dyDescent="0.25">
      <c r="B5" s="37"/>
      <c r="C5" s="3"/>
      <c r="D5" s="3"/>
      <c r="E5" s="3"/>
      <c r="F5" s="3"/>
      <c r="G5" s="3"/>
      <c r="H5" s="3"/>
    </row>
    <row r="6" spans="2:10" ht="10.35" customHeight="1" x14ac:dyDescent="0.25">
      <c r="B6" s="18"/>
      <c r="C6" s="18"/>
      <c r="D6" s="18"/>
      <c r="E6" s="18"/>
      <c r="F6" s="18"/>
      <c r="G6" s="18"/>
      <c r="H6" s="18"/>
      <c r="I6" s="18"/>
      <c r="J6" s="18"/>
    </row>
    <row r="7" spans="2:10" ht="14.45" customHeight="1" x14ac:dyDescent="0.25">
      <c r="B7" s="57"/>
      <c r="C7" s="38"/>
      <c r="D7" s="38"/>
      <c r="E7" s="38"/>
      <c r="F7" s="27"/>
      <c r="G7" s="38"/>
      <c r="H7" s="38"/>
      <c r="I7" s="18"/>
      <c r="J7" s="18"/>
    </row>
    <row r="8" spans="2:10" ht="37.9" customHeight="1" x14ac:dyDescent="0.25">
      <c r="B8" s="57" t="s">
        <v>1</v>
      </c>
      <c r="C8" s="36" t="s">
        <v>6</v>
      </c>
      <c r="D8" s="36" t="s">
        <v>14</v>
      </c>
      <c r="E8" s="36" t="s">
        <v>5</v>
      </c>
      <c r="F8" s="20" t="s">
        <v>12</v>
      </c>
      <c r="G8" s="20" t="s">
        <v>22</v>
      </c>
      <c r="H8" s="20" t="s">
        <v>23</v>
      </c>
      <c r="I8" s="18"/>
      <c r="J8" s="18"/>
    </row>
    <row r="9" spans="2:10" ht="15" customHeight="1" x14ac:dyDescent="0.25">
      <c r="B9" s="12" t="s">
        <v>0</v>
      </c>
      <c r="C9" s="18"/>
      <c r="D9" s="18"/>
      <c r="E9" s="18"/>
      <c r="F9" s="18"/>
      <c r="G9" s="18"/>
      <c r="H9" s="18"/>
      <c r="I9" s="18"/>
      <c r="J9" s="18"/>
    </row>
    <row r="10" spans="2:10" ht="15" customHeight="1" x14ac:dyDescent="0.25">
      <c r="B10" s="13">
        <v>2010</v>
      </c>
      <c r="C10" s="25">
        <v>12572</v>
      </c>
      <c r="D10" s="25">
        <v>8649</v>
      </c>
      <c r="E10" s="25">
        <v>10810</v>
      </c>
      <c r="F10" s="25">
        <v>2052</v>
      </c>
      <c r="G10" s="25">
        <v>4844</v>
      </c>
      <c r="H10" s="25">
        <v>38928</v>
      </c>
      <c r="I10" s="18"/>
      <c r="J10" s="18"/>
    </row>
    <row r="11" spans="2:10" ht="15" customHeight="1" x14ac:dyDescent="0.25">
      <c r="B11" s="14">
        <v>2011</v>
      </c>
      <c r="C11" s="24">
        <v>12689</v>
      </c>
      <c r="D11" s="24">
        <v>8483</v>
      </c>
      <c r="E11" s="24">
        <v>10556</v>
      </c>
      <c r="F11" s="24">
        <v>2048</v>
      </c>
      <c r="G11" s="24">
        <v>4387</v>
      </c>
      <c r="H11" s="24">
        <v>38163</v>
      </c>
      <c r="I11" s="18"/>
      <c r="J11" s="18"/>
    </row>
    <row r="12" spans="2:10" ht="15" customHeight="1" x14ac:dyDescent="0.25">
      <c r="B12" s="13">
        <v>2012</v>
      </c>
      <c r="C12" s="25">
        <v>12730</v>
      </c>
      <c r="D12" s="25">
        <v>8176</v>
      </c>
      <c r="E12" s="25">
        <v>10584</v>
      </c>
      <c r="F12" s="25">
        <v>2015</v>
      </c>
      <c r="G12" s="25">
        <v>4232</v>
      </c>
      <c r="H12" s="25">
        <v>37737</v>
      </c>
      <c r="I12" s="18"/>
      <c r="J12" s="18"/>
    </row>
    <row r="13" spans="2:10" ht="15" customHeight="1" x14ac:dyDescent="0.25">
      <c r="B13" s="14">
        <v>2013</v>
      </c>
      <c r="C13" s="24">
        <v>12620</v>
      </c>
      <c r="D13" s="24">
        <v>8013</v>
      </c>
      <c r="E13" s="24">
        <v>10351</v>
      </c>
      <c r="F13" s="24">
        <v>1922</v>
      </c>
      <c r="G13" s="24">
        <v>4040</v>
      </c>
      <c r="H13" s="24">
        <v>36945</v>
      </c>
      <c r="I13" s="18"/>
      <c r="J13" s="18"/>
    </row>
    <row r="14" spans="2:10" ht="15" customHeight="1" x14ac:dyDescent="0.25">
      <c r="B14" s="13">
        <v>2014</v>
      </c>
      <c r="C14" s="25">
        <v>12866</v>
      </c>
      <c r="D14" s="25">
        <v>7617</v>
      </c>
      <c r="E14" s="25">
        <v>10352</v>
      </c>
      <c r="F14" s="25">
        <v>1926</v>
      </c>
      <c r="G14" s="25">
        <v>4027</v>
      </c>
      <c r="H14" s="25">
        <v>36789</v>
      </c>
      <c r="I14" s="18"/>
      <c r="J14" s="18"/>
    </row>
    <row r="15" spans="2:10" ht="15" customHeight="1" x14ac:dyDescent="0.25">
      <c r="B15" s="14">
        <v>2015</v>
      </c>
      <c r="C15" s="24">
        <v>13610</v>
      </c>
      <c r="D15" s="24">
        <v>7085</v>
      </c>
      <c r="E15" s="24">
        <v>10382</v>
      </c>
      <c r="F15" s="24">
        <v>1964</v>
      </c>
      <c r="G15" s="24">
        <v>4116</v>
      </c>
      <c r="H15" s="24">
        <v>37157</v>
      </c>
      <c r="I15" s="18"/>
      <c r="J15" s="18"/>
    </row>
    <row r="16" spans="2:10" ht="15" customHeight="1" x14ac:dyDescent="0.25">
      <c r="B16" s="13">
        <v>2016</v>
      </c>
      <c r="C16" s="25">
        <v>14292</v>
      </c>
      <c r="D16" s="25">
        <v>6893</v>
      </c>
      <c r="E16" s="25">
        <v>10289</v>
      </c>
      <c r="F16" s="25">
        <v>1979</v>
      </c>
      <c r="G16" s="25">
        <v>4260</v>
      </c>
      <c r="H16" s="25">
        <v>37713</v>
      </c>
      <c r="I16" s="18"/>
      <c r="J16" s="18"/>
    </row>
    <row r="17" spans="2:10" ht="15" customHeight="1" x14ac:dyDescent="0.25">
      <c r="B17" s="14">
        <v>2017</v>
      </c>
      <c r="C17" s="24">
        <v>14909</v>
      </c>
      <c r="D17" s="24">
        <v>6513</v>
      </c>
      <c r="E17" s="24">
        <v>10490</v>
      </c>
      <c r="F17" s="24">
        <v>1928</v>
      </c>
      <c r="G17" s="24">
        <v>4244</v>
      </c>
      <c r="H17" s="24">
        <v>38085</v>
      </c>
      <c r="I17" s="18"/>
      <c r="J17" s="18"/>
    </row>
    <row r="18" spans="2:10" ht="15" customHeight="1" x14ac:dyDescent="0.25">
      <c r="B18" s="13">
        <v>2018</v>
      </c>
      <c r="C18" s="25">
        <v>15519</v>
      </c>
      <c r="D18" s="25">
        <v>6475</v>
      </c>
      <c r="E18" s="25">
        <v>10795</v>
      </c>
      <c r="F18" s="25">
        <v>1952</v>
      </c>
      <c r="G18" s="25">
        <v>4113</v>
      </c>
      <c r="H18" s="25">
        <v>38856</v>
      </c>
      <c r="I18" s="18"/>
      <c r="J18" s="18"/>
    </row>
    <row r="19" spans="2:10" ht="15" customHeight="1" x14ac:dyDescent="0.25">
      <c r="B19" s="14">
        <v>2019</v>
      </c>
      <c r="C19" s="24">
        <v>16021</v>
      </c>
      <c r="D19" s="24">
        <v>6608</v>
      </c>
      <c r="E19" s="24">
        <v>10978</v>
      </c>
      <c r="F19" s="24">
        <v>1946</v>
      </c>
      <c r="G19" s="24">
        <v>3721</v>
      </c>
      <c r="H19" s="24">
        <v>39276</v>
      </c>
      <c r="I19" s="18"/>
      <c r="J19" s="18"/>
    </row>
    <row r="20" spans="2:10" ht="15" customHeight="1" x14ac:dyDescent="0.25">
      <c r="B20" s="60">
        <v>2020</v>
      </c>
      <c r="C20" s="58">
        <v>11617</v>
      </c>
      <c r="D20" s="58">
        <v>5153</v>
      </c>
      <c r="E20" s="58">
        <v>9691</v>
      </c>
      <c r="F20" s="61">
        <v>1763</v>
      </c>
      <c r="G20" s="58">
        <v>3049</v>
      </c>
      <c r="H20" s="58">
        <v>31274</v>
      </c>
      <c r="I20" s="18"/>
      <c r="J20" s="18"/>
    </row>
    <row r="21" spans="2:10" ht="15" customHeight="1" x14ac:dyDescent="0.25">
      <c r="B21" s="14">
        <v>2021</v>
      </c>
      <c r="C21" s="24">
        <v>12044</v>
      </c>
      <c r="D21" s="24">
        <v>5462</v>
      </c>
      <c r="E21" s="24">
        <v>10741</v>
      </c>
      <c r="F21" s="24">
        <v>1894</v>
      </c>
      <c r="G21" s="24">
        <v>3392</v>
      </c>
      <c r="H21" s="24">
        <v>33536</v>
      </c>
      <c r="I21" s="18"/>
      <c r="J21" s="62"/>
    </row>
    <row r="22" spans="2:10" ht="15" customHeight="1" x14ac:dyDescent="0.25">
      <c r="B22" s="13">
        <v>2022</v>
      </c>
      <c r="C22" s="25">
        <v>14966</v>
      </c>
      <c r="D22" s="25">
        <v>5924</v>
      </c>
      <c r="E22" s="25">
        <v>11375</v>
      </c>
      <c r="F22" s="25">
        <v>1825</v>
      </c>
      <c r="G22" s="25">
        <v>3601</v>
      </c>
      <c r="H22" s="25">
        <v>37694</v>
      </c>
      <c r="I22" s="18"/>
      <c r="J22" s="62"/>
    </row>
    <row r="23" spans="2:10" ht="15" customHeight="1" x14ac:dyDescent="0.25">
      <c r="B23" s="14">
        <v>2023</v>
      </c>
      <c r="C23" s="24">
        <v>15956</v>
      </c>
      <c r="D23" s="24">
        <v>5823</v>
      </c>
      <c r="E23" s="24">
        <v>11000</v>
      </c>
      <c r="F23" s="24">
        <v>1698</v>
      </c>
      <c r="G23" s="24">
        <v>3508</v>
      </c>
      <c r="H23" s="24">
        <v>37988</v>
      </c>
      <c r="I23" s="18"/>
      <c r="J23" s="18"/>
    </row>
    <row r="24" spans="2:10" ht="15" customHeight="1" x14ac:dyDescent="0.25">
      <c r="B24" s="13">
        <v>2024</v>
      </c>
      <c r="C24" s="25">
        <v>16840</v>
      </c>
      <c r="D24" s="25">
        <v>6053</v>
      </c>
      <c r="E24" s="25">
        <v>11132</v>
      </c>
      <c r="F24" s="29">
        <v>1630</v>
      </c>
      <c r="G24" s="25">
        <v>3598</v>
      </c>
      <c r="H24" s="25">
        <v>39255</v>
      </c>
      <c r="I24" s="18"/>
      <c r="J24" s="18"/>
    </row>
    <row r="25" spans="2:10" ht="15" customHeight="1" x14ac:dyDescent="0.25">
      <c r="B25" s="70" t="s">
        <v>29</v>
      </c>
      <c r="C25" s="71">
        <v>17212</v>
      </c>
      <c r="D25" s="71">
        <v>6243</v>
      </c>
      <c r="E25" s="71">
        <v>11177</v>
      </c>
      <c r="F25" s="72">
        <v>1565</v>
      </c>
      <c r="G25" s="71">
        <v>3875</v>
      </c>
      <c r="H25" s="71">
        <v>40073</v>
      </c>
      <c r="I25" s="18"/>
      <c r="J25" s="18"/>
    </row>
    <row r="26" spans="2:10" ht="10.35" customHeight="1" x14ac:dyDescent="0.25">
      <c r="B26" s="34"/>
      <c r="C26" s="26"/>
      <c r="D26" s="26"/>
      <c r="E26" s="26"/>
      <c r="F26" s="26"/>
      <c r="G26" s="26"/>
      <c r="H26" s="26"/>
      <c r="I26" s="18"/>
      <c r="J26" s="18"/>
    </row>
    <row r="27" spans="2:10" ht="15" customHeight="1" x14ac:dyDescent="0.25">
      <c r="B27" s="12" t="s">
        <v>2</v>
      </c>
      <c r="C27" s="25"/>
      <c r="D27" s="25"/>
      <c r="E27" s="25"/>
      <c r="F27" s="25"/>
      <c r="G27" s="25"/>
      <c r="H27" s="25"/>
      <c r="I27" s="18"/>
      <c r="J27" s="18"/>
    </row>
    <row r="28" spans="2:10" ht="9.6" customHeight="1" x14ac:dyDescent="0.25">
      <c r="B28" s="13"/>
      <c r="C28" s="25"/>
      <c r="D28" s="25"/>
      <c r="E28" s="25"/>
      <c r="F28" s="29"/>
      <c r="G28" s="25"/>
      <c r="H28" s="25"/>
      <c r="I28" s="18"/>
      <c r="J28" s="18"/>
    </row>
    <row r="29" spans="2:10" ht="15" customHeight="1" x14ac:dyDescent="0.25">
      <c r="B29" s="74">
        <v>2026</v>
      </c>
      <c r="C29" s="75">
        <v>17523</v>
      </c>
      <c r="D29" s="75">
        <v>6325</v>
      </c>
      <c r="E29" s="75">
        <v>11443</v>
      </c>
      <c r="F29" s="76">
        <v>1565</v>
      </c>
      <c r="G29" s="76">
        <v>3945</v>
      </c>
      <c r="H29" s="76">
        <v>40803</v>
      </c>
      <c r="I29" s="18"/>
      <c r="J29" s="18"/>
    </row>
    <row r="30" spans="2:10" ht="15" customHeight="1" x14ac:dyDescent="0.25">
      <c r="B30" s="13">
        <v>2027</v>
      </c>
      <c r="C30" s="25">
        <v>18191</v>
      </c>
      <c r="D30" s="25">
        <v>5789</v>
      </c>
      <c r="E30" s="25">
        <v>11664</v>
      </c>
      <c r="F30" s="29">
        <v>1565</v>
      </c>
      <c r="G30" s="29">
        <v>3982</v>
      </c>
      <c r="H30" s="29">
        <v>41194</v>
      </c>
      <c r="I30" s="18"/>
      <c r="J30" s="18"/>
    </row>
    <row r="31" spans="2:10" ht="15" customHeight="1" x14ac:dyDescent="0.25">
      <c r="B31" s="14">
        <v>2028</v>
      </c>
      <c r="C31" s="32">
        <v>18690</v>
      </c>
      <c r="D31" s="32">
        <v>5680</v>
      </c>
      <c r="E31" s="32">
        <v>11851</v>
      </c>
      <c r="F31" s="21">
        <v>1565</v>
      </c>
      <c r="G31" s="21">
        <v>4044</v>
      </c>
      <c r="H31" s="21">
        <v>41833</v>
      </c>
      <c r="I31" s="18"/>
      <c r="J31" s="18"/>
    </row>
    <row r="32" spans="2:10" ht="15" customHeight="1" x14ac:dyDescent="0.25">
      <c r="B32" s="13">
        <v>2029</v>
      </c>
      <c r="C32" s="25">
        <v>19090</v>
      </c>
      <c r="D32" s="25">
        <v>5746</v>
      </c>
      <c r="E32" s="25">
        <v>12005</v>
      </c>
      <c r="F32" s="29">
        <v>1565</v>
      </c>
      <c r="G32" s="29">
        <v>4110</v>
      </c>
      <c r="H32" s="29">
        <v>42518</v>
      </c>
      <c r="I32" s="18"/>
      <c r="J32" s="18"/>
    </row>
    <row r="33" spans="2:10" ht="15" customHeight="1" x14ac:dyDescent="0.25">
      <c r="B33" s="14">
        <v>2030</v>
      </c>
      <c r="C33" s="24">
        <v>19450</v>
      </c>
      <c r="D33" s="24">
        <v>5809</v>
      </c>
      <c r="E33" s="24">
        <v>12044</v>
      </c>
      <c r="F33" s="28">
        <v>1565</v>
      </c>
      <c r="G33" s="28">
        <v>4160</v>
      </c>
      <c r="H33" s="28">
        <v>43030</v>
      </c>
      <c r="I33" s="18"/>
      <c r="J33" s="18"/>
    </row>
    <row r="34" spans="2:10" ht="9.6" customHeight="1" x14ac:dyDescent="0.25">
      <c r="B34" s="13"/>
      <c r="C34" s="25"/>
      <c r="D34" s="25"/>
      <c r="E34" s="25"/>
      <c r="F34" s="29"/>
      <c r="G34" s="29"/>
      <c r="H34" s="29"/>
      <c r="I34" s="18"/>
      <c r="J34" s="18"/>
    </row>
    <row r="35" spans="2:10" ht="15" customHeight="1" x14ac:dyDescent="0.25">
      <c r="B35" s="13">
        <v>2031</v>
      </c>
      <c r="C35" s="25">
        <v>19790</v>
      </c>
      <c r="D35" s="25">
        <v>5871</v>
      </c>
      <c r="E35" s="25">
        <v>12084</v>
      </c>
      <c r="F35" s="29">
        <v>1565</v>
      </c>
      <c r="G35" s="29">
        <v>4207</v>
      </c>
      <c r="H35" s="29">
        <v>43519</v>
      </c>
      <c r="I35" s="18"/>
      <c r="J35" s="18"/>
    </row>
    <row r="36" spans="2:10" ht="15" customHeight="1" x14ac:dyDescent="0.25">
      <c r="B36" s="14">
        <v>2032</v>
      </c>
      <c r="C36" s="24">
        <v>20134</v>
      </c>
      <c r="D36" s="24">
        <v>5931</v>
      </c>
      <c r="E36" s="24">
        <v>12123</v>
      </c>
      <c r="F36" s="28">
        <v>1565</v>
      </c>
      <c r="G36" s="28">
        <v>4254</v>
      </c>
      <c r="H36" s="28">
        <v>44009</v>
      </c>
      <c r="I36" s="18"/>
      <c r="J36" s="18"/>
    </row>
    <row r="37" spans="2:10" ht="15" customHeight="1" x14ac:dyDescent="0.25">
      <c r="B37" s="13">
        <v>2033</v>
      </c>
      <c r="C37" s="25">
        <v>20490</v>
      </c>
      <c r="D37" s="25">
        <v>5991</v>
      </c>
      <c r="E37" s="25">
        <v>12163</v>
      </c>
      <c r="F37" s="29">
        <v>1565</v>
      </c>
      <c r="G37" s="29">
        <v>4303</v>
      </c>
      <c r="H37" s="29">
        <v>44514</v>
      </c>
      <c r="I37" s="18"/>
      <c r="J37" s="18"/>
    </row>
    <row r="38" spans="2:10" ht="15" customHeight="1" x14ac:dyDescent="0.25">
      <c r="B38" s="14">
        <v>2034</v>
      </c>
      <c r="C38" s="24">
        <v>20860</v>
      </c>
      <c r="D38" s="24">
        <v>6052</v>
      </c>
      <c r="E38" s="24">
        <v>12203</v>
      </c>
      <c r="F38" s="28">
        <v>1565</v>
      </c>
      <c r="G38" s="28">
        <v>4353</v>
      </c>
      <c r="H38" s="28">
        <v>45035</v>
      </c>
      <c r="I38" s="18"/>
      <c r="J38" s="18"/>
    </row>
    <row r="39" spans="2:10" ht="15" customHeight="1" x14ac:dyDescent="0.25">
      <c r="B39" s="13">
        <v>2035</v>
      </c>
      <c r="C39" s="25">
        <v>21242</v>
      </c>
      <c r="D39" s="25">
        <v>6113</v>
      </c>
      <c r="E39" s="25">
        <v>12243</v>
      </c>
      <c r="F39" s="29">
        <v>1565</v>
      </c>
      <c r="G39" s="29">
        <v>4405</v>
      </c>
      <c r="H39" s="29">
        <v>45570</v>
      </c>
      <c r="I39" s="18"/>
      <c r="J39" s="18"/>
    </row>
    <row r="40" spans="2:10" ht="10.35" customHeight="1" x14ac:dyDescent="0.25">
      <c r="B40" s="15"/>
      <c r="C40" s="26"/>
      <c r="D40" s="26"/>
      <c r="E40" s="26"/>
      <c r="F40" s="30"/>
      <c r="G40" s="30"/>
      <c r="H40" s="30"/>
      <c r="I40" s="18"/>
      <c r="J40" s="18"/>
    </row>
    <row r="41" spans="2:10" ht="15" customHeight="1" x14ac:dyDescent="0.25">
      <c r="B41" s="13">
        <v>2036</v>
      </c>
      <c r="C41" s="25">
        <v>21634</v>
      </c>
      <c r="D41" s="25">
        <v>6175</v>
      </c>
      <c r="E41" s="25">
        <v>12283</v>
      </c>
      <c r="F41" s="29">
        <v>1565</v>
      </c>
      <c r="G41" s="29">
        <v>4458</v>
      </c>
      <c r="H41" s="29">
        <v>46117</v>
      </c>
      <c r="I41" s="18"/>
      <c r="J41" s="18"/>
    </row>
    <row r="42" spans="2:10" ht="15" customHeight="1" x14ac:dyDescent="0.25">
      <c r="B42" s="14">
        <v>2037</v>
      </c>
      <c r="C42" s="24">
        <v>22027</v>
      </c>
      <c r="D42" s="24">
        <v>6237</v>
      </c>
      <c r="E42" s="24">
        <v>12323</v>
      </c>
      <c r="F42" s="28">
        <v>1565</v>
      </c>
      <c r="G42" s="28">
        <v>4511</v>
      </c>
      <c r="H42" s="28">
        <v>46665</v>
      </c>
      <c r="I42" s="18"/>
      <c r="J42" s="18"/>
    </row>
    <row r="43" spans="2:10" ht="15" customHeight="1" x14ac:dyDescent="0.25">
      <c r="B43" s="13">
        <v>2038</v>
      </c>
      <c r="C43" s="25">
        <v>22422</v>
      </c>
      <c r="D43" s="25">
        <v>6299</v>
      </c>
      <c r="E43" s="25">
        <v>12364</v>
      </c>
      <c r="F43" s="29">
        <v>1565</v>
      </c>
      <c r="G43" s="29">
        <v>4564</v>
      </c>
      <c r="H43" s="29">
        <v>47216</v>
      </c>
      <c r="I43" s="18"/>
      <c r="J43" s="18"/>
    </row>
    <row r="44" spans="2:10" ht="15" customHeight="1" x14ac:dyDescent="0.25">
      <c r="B44" s="14">
        <v>2039</v>
      </c>
      <c r="C44" s="24">
        <v>22825</v>
      </c>
      <c r="D44" s="24">
        <v>6361</v>
      </c>
      <c r="E44" s="24">
        <v>12405</v>
      </c>
      <c r="F44" s="28">
        <v>1565</v>
      </c>
      <c r="G44" s="28">
        <v>4618</v>
      </c>
      <c r="H44" s="28">
        <v>47776</v>
      </c>
      <c r="I44" s="18"/>
      <c r="J44" s="18"/>
    </row>
    <row r="45" spans="2:10" ht="15" customHeight="1" x14ac:dyDescent="0.25">
      <c r="B45" s="13">
        <v>2040</v>
      </c>
      <c r="C45" s="25">
        <v>23234</v>
      </c>
      <c r="D45" s="25">
        <v>6423</v>
      </c>
      <c r="E45" s="25">
        <v>12446</v>
      </c>
      <c r="F45" s="29">
        <v>1565</v>
      </c>
      <c r="G45" s="29">
        <v>4673</v>
      </c>
      <c r="H45" s="29">
        <v>48343</v>
      </c>
      <c r="I45" s="18"/>
      <c r="J45" s="18"/>
    </row>
    <row r="46" spans="2:10" ht="9.6" customHeight="1" x14ac:dyDescent="0.25">
      <c r="B46" s="13"/>
      <c r="C46" s="25"/>
      <c r="D46" s="25"/>
      <c r="E46" s="25"/>
      <c r="F46" s="29"/>
      <c r="G46" s="29"/>
      <c r="H46" s="29"/>
      <c r="I46" s="18"/>
      <c r="J46" s="18"/>
    </row>
    <row r="47" spans="2:10" ht="15" customHeight="1" x14ac:dyDescent="0.25">
      <c r="B47" s="14">
        <v>2041</v>
      </c>
      <c r="C47" s="24">
        <v>23638</v>
      </c>
      <c r="D47" s="24">
        <v>6486</v>
      </c>
      <c r="E47" s="24">
        <v>12487</v>
      </c>
      <c r="F47" s="28">
        <v>1565</v>
      </c>
      <c r="G47" s="28">
        <v>4727</v>
      </c>
      <c r="H47" s="28">
        <v>48904</v>
      </c>
      <c r="I47" s="18"/>
      <c r="J47" s="18"/>
    </row>
    <row r="48" spans="2:10" ht="15" customHeight="1" x14ac:dyDescent="0.25">
      <c r="B48" s="13">
        <v>2042</v>
      </c>
      <c r="C48" s="25">
        <v>24054</v>
      </c>
      <c r="D48" s="25">
        <v>6548</v>
      </c>
      <c r="E48" s="25">
        <v>12529</v>
      </c>
      <c r="F48" s="29">
        <v>1565</v>
      </c>
      <c r="G48" s="29">
        <v>4782</v>
      </c>
      <c r="H48" s="29">
        <v>49480</v>
      </c>
      <c r="I48" s="18"/>
      <c r="J48" s="62"/>
    </row>
    <row r="49" spans="2:10" ht="15" customHeight="1" x14ac:dyDescent="0.25">
      <c r="B49" s="14">
        <v>2043</v>
      </c>
      <c r="C49" s="24">
        <v>24480</v>
      </c>
      <c r="D49" s="24">
        <v>6611</v>
      </c>
      <c r="E49" s="24">
        <v>12570</v>
      </c>
      <c r="F49" s="28">
        <v>1565</v>
      </c>
      <c r="G49" s="28">
        <v>4839</v>
      </c>
      <c r="H49" s="28">
        <v>50069</v>
      </c>
      <c r="I49" s="18"/>
      <c r="J49" s="62"/>
    </row>
    <row r="50" spans="2:10" ht="15" customHeight="1" x14ac:dyDescent="0.25">
      <c r="B50" s="13">
        <v>2044</v>
      </c>
      <c r="C50" s="25">
        <v>24910</v>
      </c>
      <c r="D50" s="25">
        <v>6675</v>
      </c>
      <c r="E50" s="25">
        <v>12612</v>
      </c>
      <c r="F50" s="29">
        <v>1565</v>
      </c>
      <c r="G50" s="29">
        <v>4896</v>
      </c>
      <c r="H50" s="29">
        <v>50660</v>
      </c>
      <c r="I50" s="18"/>
      <c r="J50" s="62"/>
    </row>
    <row r="51" spans="2:10" ht="15" customHeight="1" x14ac:dyDescent="0.25">
      <c r="B51" s="14">
        <v>2045</v>
      </c>
      <c r="C51" s="24">
        <v>25340</v>
      </c>
      <c r="D51" s="24">
        <v>6738</v>
      </c>
      <c r="E51" s="24">
        <v>12654</v>
      </c>
      <c r="F51" s="28">
        <v>1565</v>
      </c>
      <c r="G51" s="28">
        <v>4954</v>
      </c>
      <c r="H51" s="28">
        <v>51254</v>
      </c>
      <c r="I51" s="18"/>
      <c r="J51" s="62"/>
    </row>
    <row r="52" spans="2:10" ht="15" customHeight="1" x14ac:dyDescent="0.25">
      <c r="B52" s="13">
        <v>2046</v>
      </c>
      <c r="C52" s="25">
        <v>25777</v>
      </c>
      <c r="D52" s="25">
        <v>6802</v>
      </c>
      <c r="E52" s="25">
        <v>12697</v>
      </c>
      <c r="F52" s="29">
        <v>1565</v>
      </c>
      <c r="G52" s="29">
        <v>5012</v>
      </c>
      <c r="H52" s="29">
        <v>51855</v>
      </c>
      <c r="I52" s="18"/>
      <c r="J52" s="62"/>
    </row>
    <row r="53" spans="2:10" ht="10.35" customHeight="1" x14ac:dyDescent="0.25">
      <c r="B53" s="15"/>
      <c r="C53" s="49"/>
      <c r="D53" s="49"/>
      <c r="E53" s="49"/>
      <c r="F53" s="49"/>
      <c r="G53" s="49"/>
      <c r="H53" s="49"/>
      <c r="I53" s="18"/>
      <c r="J53" s="18"/>
    </row>
    <row r="54" spans="2:10" ht="15" customHeight="1" x14ac:dyDescent="0.25">
      <c r="B54" s="40" t="s">
        <v>3</v>
      </c>
      <c r="C54" s="43"/>
      <c r="D54" s="43"/>
      <c r="E54" s="43"/>
      <c r="F54" s="43"/>
      <c r="G54" s="43"/>
      <c r="H54" s="43"/>
      <c r="I54" s="18"/>
      <c r="J54" s="18"/>
    </row>
    <row r="55" spans="2:10" ht="15" customHeight="1" x14ac:dyDescent="0.25">
      <c r="B55" s="13" t="s">
        <v>33</v>
      </c>
      <c r="C55" s="16">
        <f>RATE(2025-2010,,-C10,C25)</f>
        <v>2.1163142171155388E-2</v>
      </c>
      <c r="D55" s="16">
        <f t="shared" ref="D55:H55" si="0">RATE(2025-2010,,-D10,D25)</f>
        <v>-2.1497748733261345E-2</v>
      </c>
      <c r="E55" s="16">
        <f t="shared" si="0"/>
        <v>2.2282431021780052E-3</v>
      </c>
      <c r="F55" s="16">
        <f t="shared" si="0"/>
        <v>-1.7899801029110554E-2</v>
      </c>
      <c r="G55" s="16">
        <f t="shared" si="0"/>
        <v>-1.4769522159623998E-2</v>
      </c>
      <c r="H55" s="16">
        <f t="shared" si="0"/>
        <v>1.9344689945121703E-3</v>
      </c>
      <c r="I55" s="18"/>
      <c r="J55" s="18"/>
    </row>
    <row r="56" spans="2:10" ht="15" customHeight="1" x14ac:dyDescent="0.25">
      <c r="B56" s="14" t="s">
        <v>30</v>
      </c>
      <c r="C56" s="17">
        <f>RATE(2026-2025,,-C25,C29)</f>
        <v>1.8068789216825469E-2</v>
      </c>
      <c r="D56" s="17">
        <f t="shared" ref="D56:H56" si="1">RATE(2026-2025,,-D25,D29)</f>
        <v>1.3134710876181182E-2</v>
      </c>
      <c r="E56" s="17">
        <f t="shared" si="1"/>
        <v>2.3798872684978049E-2</v>
      </c>
      <c r="F56" s="17">
        <f t="shared" si="1"/>
        <v>4.9720611014953406E-17</v>
      </c>
      <c r="G56" s="17">
        <f t="shared" si="1"/>
        <v>1.806451612903219E-2</v>
      </c>
      <c r="H56" s="17">
        <f t="shared" si="1"/>
        <v>1.8216754423177692E-2</v>
      </c>
      <c r="I56" s="18"/>
      <c r="J56" s="18"/>
    </row>
    <row r="57" spans="2:10" ht="15" customHeight="1" x14ac:dyDescent="0.25">
      <c r="B57" s="13" t="s">
        <v>31</v>
      </c>
      <c r="C57" s="16">
        <f>RATE(2036-2026,,-C29,C41)</f>
        <v>2.1298834846745399E-2</v>
      </c>
      <c r="D57" s="16">
        <f t="shared" ref="D57:H57" si="2">RATE(2036-2026,,-D29,D41)</f>
        <v>-2.3972372363924282E-3</v>
      </c>
      <c r="E57" s="16">
        <f t="shared" si="2"/>
        <v>7.1089497851590062E-3</v>
      </c>
      <c r="F57" s="16">
        <f t="shared" si="2"/>
        <v>5.1512910972983911E-16</v>
      </c>
      <c r="G57" s="16">
        <f t="shared" si="2"/>
        <v>1.2300160392889151E-2</v>
      </c>
      <c r="H57" s="16">
        <f t="shared" si="2"/>
        <v>1.2317851181028764E-2</v>
      </c>
      <c r="I57" s="18"/>
      <c r="J57" s="18"/>
    </row>
    <row r="58" spans="2:10" ht="15" customHeight="1" x14ac:dyDescent="0.25">
      <c r="B58" s="14" t="s">
        <v>32</v>
      </c>
      <c r="C58" s="17">
        <f>RATE(2046-2026,,-C29,C52)</f>
        <v>1.9485833997448805E-2</v>
      </c>
      <c r="D58" s="17">
        <f t="shared" ref="D58:H58" si="3">RATE(2046-2026,,-D29,D52)</f>
        <v>3.6419484346143921E-3</v>
      </c>
      <c r="E58" s="17">
        <f t="shared" si="3"/>
        <v>5.2129180090305406E-3</v>
      </c>
      <c r="F58" s="17">
        <f t="shared" si="3"/>
        <v>-1.058021109250237E-16</v>
      </c>
      <c r="G58" s="17">
        <f t="shared" si="3"/>
        <v>1.2041222910380294E-2</v>
      </c>
      <c r="H58" s="17">
        <f t="shared" si="3"/>
        <v>1.2056893032033231E-2</v>
      </c>
      <c r="I58" s="18"/>
      <c r="J58" s="18"/>
    </row>
    <row r="59" spans="2:10" ht="15" customHeight="1" x14ac:dyDescent="0.25">
      <c r="B59" s="11" t="s">
        <v>19</v>
      </c>
      <c r="C59" s="8"/>
      <c r="D59" s="54"/>
      <c r="E59" s="54"/>
      <c r="F59" s="54"/>
      <c r="G59" s="55"/>
      <c r="H59" s="55"/>
      <c r="I59" s="18"/>
      <c r="J59" s="18"/>
    </row>
    <row r="60" spans="2:10" ht="15.75" x14ac:dyDescent="0.25">
      <c r="E60" s="69"/>
      <c r="H60" s="69"/>
      <c r="I60" s="18"/>
      <c r="J60" s="69"/>
    </row>
    <row r="61" spans="2:10" ht="15.75" x14ac:dyDescent="0.25">
      <c r="H61" s="18"/>
      <c r="I61" s="18"/>
      <c r="J61" s="18"/>
    </row>
    <row r="62" spans="2:10" ht="15.75" x14ac:dyDescent="0.25">
      <c r="E62" s="7"/>
      <c r="G62" s="7"/>
      <c r="H62" s="18"/>
      <c r="I62" s="18"/>
      <c r="J62" s="18"/>
    </row>
    <row r="63" spans="2:10" ht="15.75" x14ac:dyDescent="0.25">
      <c r="H63" s="18"/>
      <c r="I63" s="18"/>
      <c r="J63" s="18"/>
    </row>
  </sheetData>
  <printOptions horizontalCentered="1"/>
  <pageMargins left="0.7" right="0.7" top="0.57999999999999996" bottom="0.52" header="0.3" footer="0.3"/>
  <pageSetup scale="96" orientation="portrait" r:id="rId1"/>
  <ignoredErrors>
    <ignoredError sqref="H26:H2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>
    <pageSetUpPr fitToPage="1"/>
  </sheetPr>
  <dimension ref="B1:H62"/>
  <sheetViews>
    <sheetView showGridLines="0" zoomScale="75" zoomScaleNormal="75" workbookViewId="0">
      <pane ySplit="10" topLeftCell="A19" activePane="bottomLeft" state="frozen"/>
      <selection activeCell="S44" sqref="S44"/>
      <selection pane="bottomLeft" activeCell="I1" sqref="I1"/>
    </sheetView>
  </sheetViews>
  <sheetFormatPr defaultColWidth="9.140625" defaultRowHeight="15" x14ac:dyDescent="0.25"/>
  <cols>
    <col min="1" max="1" width="9.140625" style="1"/>
    <col min="2" max="2" width="17.5703125" style="4" customWidth="1"/>
    <col min="3" max="3" width="14.42578125" style="4" customWidth="1"/>
    <col min="4" max="4" width="16.42578125" style="4" customWidth="1"/>
    <col min="5" max="5" width="14.140625" style="4" customWidth="1"/>
    <col min="6" max="6" width="15.85546875" style="4" customWidth="1"/>
    <col min="7" max="8" width="9.140625" style="4"/>
    <col min="9" max="16384" width="9.140625" style="1"/>
  </cols>
  <sheetData>
    <row r="1" spans="2:8" ht="18.75" x14ac:dyDescent="0.3">
      <c r="B1" s="2" t="s">
        <v>24</v>
      </c>
      <c r="C1" s="3"/>
      <c r="D1" s="3"/>
      <c r="E1" s="3"/>
      <c r="F1" s="3"/>
    </row>
    <row r="2" spans="2:8" ht="7.9" customHeight="1" x14ac:dyDescent="0.25">
      <c r="B2" s="3"/>
      <c r="C2" s="3"/>
      <c r="D2" s="3"/>
      <c r="E2" s="3"/>
      <c r="F2" s="3"/>
    </row>
    <row r="3" spans="2:8" ht="20.45" customHeight="1" x14ac:dyDescent="0.35">
      <c r="B3" s="6" t="s">
        <v>25</v>
      </c>
      <c r="C3" s="6"/>
      <c r="D3" s="6"/>
      <c r="E3" s="6"/>
      <c r="F3" s="6"/>
    </row>
    <row r="4" spans="2:8" ht="22.9" customHeight="1" x14ac:dyDescent="0.35">
      <c r="B4" s="6" t="s">
        <v>26</v>
      </c>
      <c r="C4" s="6"/>
      <c r="D4" s="6"/>
      <c r="E4" s="6"/>
      <c r="F4" s="6"/>
    </row>
    <row r="5" spans="2:8" ht="15.75" x14ac:dyDescent="0.25">
      <c r="B5" s="41" t="s">
        <v>7</v>
      </c>
      <c r="C5" s="3"/>
      <c r="D5" s="3"/>
      <c r="E5" s="3"/>
      <c r="F5" s="3"/>
    </row>
    <row r="6" spans="2:8" ht="18.600000000000001" customHeight="1" x14ac:dyDescent="0.25">
      <c r="B6" s="41"/>
      <c r="C6" s="42"/>
      <c r="D6" s="42"/>
      <c r="E6" s="42"/>
      <c r="F6" s="42"/>
      <c r="G6" s="18"/>
      <c r="H6" s="18"/>
    </row>
    <row r="7" spans="2:8" ht="18" customHeight="1" x14ac:dyDescent="0.25">
      <c r="B7" s="57"/>
      <c r="C7" s="38" t="s">
        <v>27</v>
      </c>
      <c r="D7" s="38"/>
      <c r="E7" s="38"/>
      <c r="F7" s="38"/>
      <c r="G7" s="18"/>
      <c r="H7" s="18"/>
    </row>
    <row r="8" spans="2:8" ht="31.5" x14ac:dyDescent="0.25">
      <c r="B8" s="57" t="s">
        <v>1</v>
      </c>
      <c r="C8" s="36" t="s">
        <v>8</v>
      </c>
      <c r="D8" s="36" t="s">
        <v>5</v>
      </c>
      <c r="E8" s="20" t="s">
        <v>12</v>
      </c>
      <c r="F8" s="20" t="s">
        <v>23</v>
      </c>
      <c r="G8" s="18"/>
      <c r="H8" s="18"/>
    </row>
    <row r="9" spans="2:8" ht="15" customHeight="1" x14ac:dyDescent="0.25">
      <c r="B9" s="12" t="s">
        <v>0</v>
      </c>
      <c r="C9" s="19"/>
      <c r="D9" s="19"/>
      <c r="E9" s="19"/>
      <c r="F9" s="19"/>
      <c r="G9" s="18"/>
      <c r="H9" s="18"/>
    </row>
    <row r="10" spans="2:8" ht="15" customHeight="1" x14ac:dyDescent="0.25">
      <c r="B10" s="13">
        <v>2010</v>
      </c>
      <c r="C10" s="25">
        <v>30965</v>
      </c>
      <c r="D10" s="25">
        <v>6550</v>
      </c>
      <c r="E10" s="25">
        <v>2982</v>
      </c>
      <c r="F10" s="25">
        <f>SUM(C10:E10)</f>
        <v>40497</v>
      </c>
      <c r="G10" s="18"/>
      <c r="H10" s="18"/>
    </row>
    <row r="11" spans="2:8" ht="15" customHeight="1" x14ac:dyDescent="0.25">
      <c r="B11" s="14">
        <v>2011</v>
      </c>
      <c r="C11" s="24">
        <v>32442</v>
      </c>
      <c r="D11" s="24">
        <v>6557</v>
      </c>
      <c r="E11" s="24">
        <v>2228</v>
      </c>
      <c r="F11" s="24">
        <f t="shared" ref="F11:F24" si="0">SUM(C11:E11)</f>
        <v>41227</v>
      </c>
      <c r="G11" s="18"/>
      <c r="H11" s="18"/>
    </row>
    <row r="12" spans="2:8" ht="15" customHeight="1" x14ac:dyDescent="0.25">
      <c r="B12" s="13">
        <v>2012</v>
      </c>
      <c r="C12" s="25">
        <v>32583</v>
      </c>
      <c r="D12" s="25">
        <v>6472</v>
      </c>
      <c r="E12" s="25">
        <v>1860</v>
      </c>
      <c r="F12" s="25">
        <f t="shared" si="0"/>
        <v>40915</v>
      </c>
      <c r="G12" s="18"/>
      <c r="H12" s="18"/>
    </row>
    <row r="13" spans="2:8" ht="15" customHeight="1" x14ac:dyDescent="0.25">
      <c r="B13" s="14">
        <v>2013</v>
      </c>
      <c r="C13" s="24">
        <v>31878</v>
      </c>
      <c r="D13" s="24">
        <v>6440</v>
      </c>
      <c r="E13" s="24">
        <v>1676</v>
      </c>
      <c r="F13" s="24">
        <f t="shared" si="0"/>
        <v>39994</v>
      </c>
      <c r="G13" s="18"/>
      <c r="H13" s="18"/>
    </row>
    <row r="14" spans="2:8" ht="15" customHeight="1" x14ac:dyDescent="0.25">
      <c r="B14" s="13">
        <v>2014</v>
      </c>
      <c r="C14" s="25">
        <v>32775</v>
      </c>
      <c r="D14" s="25">
        <v>6741</v>
      </c>
      <c r="E14" s="25">
        <v>1830</v>
      </c>
      <c r="F14" s="25">
        <f t="shared" si="0"/>
        <v>41346</v>
      </c>
      <c r="G14" s="18"/>
      <c r="H14" s="18"/>
    </row>
    <row r="15" spans="2:8" ht="15" customHeight="1" x14ac:dyDescent="0.25">
      <c r="B15" s="14">
        <v>2015</v>
      </c>
      <c r="C15" s="24">
        <v>33116</v>
      </c>
      <c r="D15" s="24">
        <v>7007</v>
      </c>
      <c r="E15" s="24">
        <v>1795</v>
      </c>
      <c r="F15" s="24">
        <f t="shared" si="0"/>
        <v>41918</v>
      </c>
      <c r="G15" s="18"/>
      <c r="H15" s="18"/>
    </row>
    <row r="16" spans="2:8" ht="15" customHeight="1" x14ac:dyDescent="0.25">
      <c r="B16" s="13">
        <v>2016</v>
      </c>
      <c r="C16" s="25">
        <v>34104</v>
      </c>
      <c r="D16" s="25">
        <v>7301</v>
      </c>
      <c r="E16" s="25">
        <v>1826</v>
      </c>
      <c r="F16" s="25">
        <f t="shared" si="0"/>
        <v>43231</v>
      </c>
      <c r="G16" s="18"/>
      <c r="H16" s="18"/>
    </row>
    <row r="17" spans="2:8" ht="15" customHeight="1" x14ac:dyDescent="0.25">
      <c r="B17" s="14">
        <v>2017</v>
      </c>
      <c r="C17" s="24">
        <v>34665</v>
      </c>
      <c r="D17" s="24">
        <v>7428</v>
      </c>
      <c r="E17" s="24">
        <v>1765</v>
      </c>
      <c r="F17" s="24">
        <f t="shared" si="0"/>
        <v>43858</v>
      </c>
      <c r="G17" s="18"/>
      <c r="H17" s="18"/>
    </row>
    <row r="18" spans="2:8" ht="15" customHeight="1" x14ac:dyDescent="0.25">
      <c r="B18" s="13">
        <v>2018</v>
      </c>
      <c r="C18" s="25">
        <v>35716</v>
      </c>
      <c r="D18" s="25">
        <v>7404</v>
      </c>
      <c r="E18" s="25">
        <v>1727</v>
      </c>
      <c r="F18" s="25">
        <f t="shared" si="0"/>
        <v>44847</v>
      </c>
      <c r="G18" s="18"/>
      <c r="H18" s="18"/>
    </row>
    <row r="19" spans="2:8" ht="15" customHeight="1" x14ac:dyDescent="0.25">
      <c r="B19" s="14">
        <v>2019</v>
      </c>
      <c r="C19" s="24">
        <v>35783</v>
      </c>
      <c r="D19" s="24">
        <v>6309</v>
      </c>
      <c r="E19" s="24">
        <v>1645</v>
      </c>
      <c r="F19" s="24">
        <f t="shared" si="0"/>
        <v>43737</v>
      </c>
      <c r="G19" s="18"/>
      <c r="H19" s="18"/>
    </row>
    <row r="20" spans="2:8" ht="15" customHeight="1" x14ac:dyDescent="0.25">
      <c r="B20" s="60">
        <v>2020</v>
      </c>
      <c r="C20" s="58">
        <v>25608</v>
      </c>
      <c r="D20" s="58">
        <v>5096</v>
      </c>
      <c r="E20" s="58">
        <v>1404</v>
      </c>
      <c r="F20" s="58">
        <f t="shared" si="0"/>
        <v>32108</v>
      </c>
      <c r="G20" s="18"/>
      <c r="H20" s="18"/>
    </row>
    <row r="21" spans="2:8" ht="15" customHeight="1" x14ac:dyDescent="0.25">
      <c r="B21" s="14">
        <v>2021</v>
      </c>
      <c r="C21" s="24">
        <v>26449</v>
      </c>
      <c r="D21" s="24">
        <v>6124</v>
      </c>
      <c r="E21" s="24">
        <v>1525</v>
      </c>
      <c r="F21" s="24">
        <f t="shared" si="0"/>
        <v>34098</v>
      </c>
      <c r="G21" s="18"/>
      <c r="H21" s="18"/>
    </row>
    <row r="22" spans="2:8" ht="15" customHeight="1" x14ac:dyDescent="0.25">
      <c r="B22" s="13">
        <v>2022</v>
      </c>
      <c r="C22" s="25">
        <v>32891</v>
      </c>
      <c r="D22" s="25">
        <v>7034</v>
      </c>
      <c r="E22" s="25">
        <v>1511</v>
      </c>
      <c r="F22" s="25">
        <f t="shared" si="0"/>
        <v>41436</v>
      </c>
      <c r="G22" s="18"/>
      <c r="H22" s="18"/>
    </row>
    <row r="23" spans="2:8" ht="15" customHeight="1" x14ac:dyDescent="0.25">
      <c r="B23" s="14">
        <v>2023</v>
      </c>
      <c r="C23" s="24">
        <v>34436</v>
      </c>
      <c r="D23" s="24">
        <v>6461</v>
      </c>
      <c r="E23" s="24">
        <v>1416</v>
      </c>
      <c r="F23" s="24">
        <f t="shared" si="0"/>
        <v>42313</v>
      </c>
      <c r="G23" s="18"/>
      <c r="H23" s="18"/>
    </row>
    <row r="24" spans="2:8" ht="15" customHeight="1" x14ac:dyDescent="0.25">
      <c r="B24" s="13">
        <v>2024</v>
      </c>
      <c r="C24" s="25">
        <v>36209</v>
      </c>
      <c r="D24" s="25">
        <v>6284</v>
      </c>
      <c r="E24" s="25">
        <v>1385</v>
      </c>
      <c r="F24" s="25">
        <f t="shared" si="0"/>
        <v>43878</v>
      </c>
      <c r="G24" s="18"/>
      <c r="H24" s="18"/>
    </row>
    <row r="25" spans="2:8" ht="15" customHeight="1" x14ac:dyDescent="0.25">
      <c r="B25" s="70" t="s">
        <v>29</v>
      </c>
      <c r="C25" s="71">
        <v>37449</v>
      </c>
      <c r="D25" s="71">
        <v>6410</v>
      </c>
      <c r="E25" s="71">
        <v>1357</v>
      </c>
      <c r="F25" s="71">
        <f>SUM(C25:E25)</f>
        <v>45216</v>
      </c>
      <c r="G25" s="18"/>
      <c r="H25" s="18"/>
    </row>
    <row r="26" spans="2:8" ht="9" customHeight="1" x14ac:dyDescent="0.25">
      <c r="B26" s="34"/>
      <c r="C26" s="26"/>
      <c r="D26" s="26"/>
      <c r="E26" s="26"/>
      <c r="F26" s="26"/>
      <c r="G26" s="18"/>
      <c r="H26" s="18"/>
    </row>
    <row r="27" spans="2:8" ht="15" customHeight="1" x14ac:dyDescent="0.25">
      <c r="B27" s="12" t="s">
        <v>2</v>
      </c>
      <c r="C27" s="25"/>
      <c r="D27" s="25"/>
      <c r="E27" s="25"/>
      <c r="F27" s="25"/>
      <c r="G27" s="18"/>
      <c r="H27" s="18"/>
    </row>
    <row r="28" spans="2:8" ht="9" customHeight="1" x14ac:dyDescent="0.25">
      <c r="B28" s="13"/>
      <c r="C28" s="25"/>
      <c r="D28" s="25"/>
      <c r="E28" s="25"/>
      <c r="F28" s="25"/>
      <c r="G28" s="18"/>
      <c r="H28" s="18"/>
    </row>
    <row r="29" spans="2:8" ht="15" customHeight="1" x14ac:dyDescent="0.25">
      <c r="B29" s="74">
        <v>2026</v>
      </c>
      <c r="C29" s="75">
        <v>38037</v>
      </c>
      <c r="D29" s="75">
        <v>6541</v>
      </c>
      <c r="E29" s="75">
        <v>1357</v>
      </c>
      <c r="F29" s="75">
        <f t="shared" ref="F29:F51" si="1">SUM(C29:E29)</f>
        <v>45935</v>
      </c>
      <c r="G29" s="18"/>
      <c r="H29" s="18"/>
    </row>
    <row r="30" spans="2:8" ht="15" customHeight="1" x14ac:dyDescent="0.25">
      <c r="B30" s="13">
        <v>2027</v>
      </c>
      <c r="C30" s="25">
        <v>38840</v>
      </c>
      <c r="D30" s="25">
        <v>6655</v>
      </c>
      <c r="E30" s="25">
        <v>1357</v>
      </c>
      <c r="F30" s="25">
        <f t="shared" si="1"/>
        <v>46852</v>
      </c>
      <c r="G30" s="18"/>
      <c r="H30" s="18"/>
    </row>
    <row r="31" spans="2:8" ht="15" customHeight="1" x14ac:dyDescent="0.25">
      <c r="B31" s="14">
        <v>2028</v>
      </c>
      <c r="C31" s="24">
        <v>39671</v>
      </c>
      <c r="D31" s="24">
        <v>6757</v>
      </c>
      <c r="E31" s="24">
        <v>1357</v>
      </c>
      <c r="F31" s="24">
        <f t="shared" si="1"/>
        <v>47785</v>
      </c>
      <c r="G31" s="18"/>
      <c r="H31" s="18"/>
    </row>
    <row r="32" spans="2:8" ht="15" customHeight="1" x14ac:dyDescent="0.25">
      <c r="B32" s="13">
        <v>2029</v>
      </c>
      <c r="C32" s="33">
        <v>40466</v>
      </c>
      <c r="D32" s="33">
        <v>6844</v>
      </c>
      <c r="E32" s="33">
        <v>1357</v>
      </c>
      <c r="F32" s="33">
        <f t="shared" si="1"/>
        <v>48667</v>
      </c>
      <c r="G32" s="18"/>
      <c r="H32" s="18"/>
    </row>
    <row r="33" spans="2:8" ht="15" customHeight="1" x14ac:dyDescent="0.25">
      <c r="B33" s="14">
        <v>2030</v>
      </c>
      <c r="C33" s="24">
        <v>41219</v>
      </c>
      <c r="D33" s="24">
        <v>6884</v>
      </c>
      <c r="E33" s="24">
        <v>1357</v>
      </c>
      <c r="F33" s="24">
        <f t="shared" si="1"/>
        <v>49460</v>
      </c>
      <c r="G33" s="18"/>
      <c r="H33" s="18"/>
    </row>
    <row r="34" spans="2:8" ht="9" customHeight="1" x14ac:dyDescent="0.25">
      <c r="B34" s="13"/>
      <c r="C34" s="25"/>
      <c r="D34" s="25"/>
      <c r="E34" s="25"/>
      <c r="F34" s="25"/>
      <c r="G34" s="18"/>
      <c r="H34" s="18"/>
    </row>
    <row r="35" spans="2:8" ht="15" customHeight="1" x14ac:dyDescent="0.25">
      <c r="B35" s="13">
        <v>2031</v>
      </c>
      <c r="C35" s="25">
        <v>41969</v>
      </c>
      <c r="D35" s="25">
        <v>6925</v>
      </c>
      <c r="E35" s="25">
        <v>1357</v>
      </c>
      <c r="F35" s="25">
        <f t="shared" si="1"/>
        <v>50251</v>
      </c>
      <c r="G35" s="18"/>
      <c r="H35" s="18"/>
    </row>
    <row r="36" spans="2:8" ht="15" customHeight="1" x14ac:dyDescent="0.25">
      <c r="B36" s="14">
        <v>2032</v>
      </c>
      <c r="C36" s="24">
        <v>42731</v>
      </c>
      <c r="D36" s="24">
        <v>6966</v>
      </c>
      <c r="E36" s="24">
        <v>1357</v>
      </c>
      <c r="F36" s="24">
        <f t="shared" si="1"/>
        <v>51054</v>
      </c>
      <c r="G36" s="18"/>
      <c r="H36" s="18"/>
    </row>
    <row r="37" spans="2:8" ht="15" customHeight="1" x14ac:dyDescent="0.25">
      <c r="B37" s="13">
        <v>2033</v>
      </c>
      <c r="C37" s="25">
        <v>43519</v>
      </c>
      <c r="D37" s="25">
        <v>7007</v>
      </c>
      <c r="E37" s="25">
        <v>1357</v>
      </c>
      <c r="F37" s="25">
        <f t="shared" si="1"/>
        <v>51883</v>
      </c>
      <c r="G37" s="18"/>
      <c r="H37" s="18"/>
    </row>
    <row r="38" spans="2:8" ht="15" customHeight="1" x14ac:dyDescent="0.25">
      <c r="B38" s="14">
        <v>2034</v>
      </c>
      <c r="C38" s="24">
        <v>44338</v>
      </c>
      <c r="D38" s="24">
        <v>7049</v>
      </c>
      <c r="E38" s="24">
        <v>1357</v>
      </c>
      <c r="F38" s="24">
        <f t="shared" si="1"/>
        <v>52744</v>
      </c>
      <c r="G38" s="18"/>
      <c r="H38" s="18"/>
    </row>
    <row r="39" spans="2:8" ht="15" customHeight="1" x14ac:dyDescent="0.25">
      <c r="B39" s="13">
        <v>2035</v>
      </c>
      <c r="C39" s="25">
        <v>45185</v>
      </c>
      <c r="D39" s="25">
        <v>7092</v>
      </c>
      <c r="E39" s="25">
        <v>1357</v>
      </c>
      <c r="F39" s="25">
        <f t="shared" si="1"/>
        <v>53634</v>
      </c>
      <c r="G39" s="18"/>
      <c r="H39" s="18"/>
    </row>
    <row r="40" spans="2:8" ht="9" customHeight="1" x14ac:dyDescent="0.25">
      <c r="B40" s="15"/>
      <c r="C40" s="49"/>
      <c r="D40" s="49"/>
      <c r="E40" s="49"/>
      <c r="F40" s="49"/>
      <c r="G40" s="18"/>
      <c r="H40" s="18"/>
    </row>
    <row r="41" spans="2:8" ht="15" customHeight="1" x14ac:dyDescent="0.25">
      <c r="B41" s="13">
        <v>2036</v>
      </c>
      <c r="C41" s="25">
        <v>46055</v>
      </c>
      <c r="D41" s="25">
        <v>7135</v>
      </c>
      <c r="E41" s="25">
        <v>1357</v>
      </c>
      <c r="F41" s="25">
        <f t="shared" si="1"/>
        <v>54547</v>
      </c>
      <c r="G41" s="18"/>
      <c r="H41" s="18"/>
    </row>
    <row r="42" spans="2:8" ht="15" customHeight="1" x14ac:dyDescent="0.25">
      <c r="B42" s="14">
        <v>2037</v>
      </c>
      <c r="C42" s="24">
        <v>46923</v>
      </c>
      <c r="D42" s="24">
        <v>7178</v>
      </c>
      <c r="E42" s="24">
        <v>1357</v>
      </c>
      <c r="F42" s="24">
        <f t="shared" si="1"/>
        <v>55458</v>
      </c>
      <c r="G42" s="18"/>
      <c r="H42" s="18"/>
    </row>
    <row r="43" spans="2:8" ht="15" customHeight="1" x14ac:dyDescent="0.25">
      <c r="B43" s="13">
        <v>2038</v>
      </c>
      <c r="C43" s="25">
        <v>47800</v>
      </c>
      <c r="D43" s="25">
        <v>7221</v>
      </c>
      <c r="E43" s="25">
        <v>1357</v>
      </c>
      <c r="F43" s="25">
        <f t="shared" si="1"/>
        <v>56378</v>
      </c>
      <c r="G43" s="18"/>
      <c r="H43" s="18"/>
    </row>
    <row r="44" spans="2:8" ht="15" customHeight="1" x14ac:dyDescent="0.25">
      <c r="B44" s="14">
        <v>2039</v>
      </c>
      <c r="C44" s="24">
        <v>48693</v>
      </c>
      <c r="D44" s="24">
        <v>7266</v>
      </c>
      <c r="E44" s="24">
        <v>1357</v>
      </c>
      <c r="F44" s="24">
        <f t="shared" si="1"/>
        <v>57316</v>
      </c>
      <c r="G44" s="18"/>
      <c r="H44" s="18"/>
    </row>
    <row r="45" spans="2:8" ht="15" customHeight="1" x14ac:dyDescent="0.25">
      <c r="B45" s="13">
        <v>2040</v>
      </c>
      <c r="C45" s="25">
        <v>49597</v>
      </c>
      <c r="D45" s="25">
        <v>7310</v>
      </c>
      <c r="E45" s="25">
        <v>1357</v>
      </c>
      <c r="F45" s="25">
        <f t="shared" si="1"/>
        <v>58264</v>
      </c>
      <c r="G45" s="18"/>
      <c r="H45" s="18"/>
    </row>
    <row r="46" spans="2:8" ht="9" customHeight="1" x14ac:dyDescent="0.25">
      <c r="B46" s="13"/>
      <c r="C46" s="25"/>
      <c r="D46" s="25"/>
      <c r="E46" s="25"/>
      <c r="F46" s="25"/>
      <c r="G46" s="18"/>
      <c r="H46" s="18"/>
    </row>
    <row r="47" spans="2:8" ht="15" customHeight="1" x14ac:dyDescent="0.25">
      <c r="B47" s="14">
        <v>2041</v>
      </c>
      <c r="C47" s="24">
        <v>50491</v>
      </c>
      <c r="D47" s="24">
        <v>7355</v>
      </c>
      <c r="E47" s="24">
        <v>1357</v>
      </c>
      <c r="F47" s="24">
        <f t="shared" si="1"/>
        <v>59203</v>
      </c>
      <c r="G47" s="18"/>
      <c r="H47" s="18"/>
    </row>
    <row r="48" spans="2:8" ht="15" customHeight="1" x14ac:dyDescent="0.25">
      <c r="B48" s="13">
        <v>2042</v>
      </c>
      <c r="C48" s="25">
        <v>51412</v>
      </c>
      <c r="D48" s="25">
        <v>7401</v>
      </c>
      <c r="E48" s="25">
        <v>1357</v>
      </c>
      <c r="F48" s="25">
        <f t="shared" si="1"/>
        <v>60170</v>
      </c>
      <c r="G48" s="18"/>
      <c r="H48" s="18"/>
    </row>
    <row r="49" spans="2:8" ht="15" customHeight="1" x14ac:dyDescent="0.25">
      <c r="B49" s="14">
        <v>2043</v>
      </c>
      <c r="C49" s="24">
        <v>52354</v>
      </c>
      <c r="D49" s="24">
        <v>7446</v>
      </c>
      <c r="E49" s="24">
        <v>1357</v>
      </c>
      <c r="F49" s="24">
        <f t="shared" si="1"/>
        <v>61157</v>
      </c>
      <c r="G49" s="18"/>
      <c r="H49" s="18"/>
    </row>
    <row r="50" spans="2:8" ht="15" customHeight="1" x14ac:dyDescent="0.25">
      <c r="B50" s="13">
        <v>2044</v>
      </c>
      <c r="C50" s="25">
        <v>53302</v>
      </c>
      <c r="D50" s="25">
        <v>7493</v>
      </c>
      <c r="E50" s="25">
        <v>1357</v>
      </c>
      <c r="F50" s="25">
        <f t="shared" si="1"/>
        <v>62152</v>
      </c>
      <c r="G50" s="18"/>
      <c r="H50" s="18"/>
    </row>
    <row r="51" spans="2:8" ht="15" customHeight="1" x14ac:dyDescent="0.25">
      <c r="B51" s="14">
        <v>2045</v>
      </c>
      <c r="C51" s="24">
        <v>54252</v>
      </c>
      <c r="D51" s="24">
        <v>7540</v>
      </c>
      <c r="E51" s="24">
        <v>1357</v>
      </c>
      <c r="F51" s="24">
        <f t="shared" si="1"/>
        <v>63149</v>
      </c>
      <c r="G51" s="18"/>
      <c r="H51" s="18"/>
    </row>
    <row r="52" spans="2:8" ht="15" customHeight="1" x14ac:dyDescent="0.25">
      <c r="B52" s="13">
        <v>2046</v>
      </c>
      <c r="C52" s="25">
        <v>55216</v>
      </c>
      <c r="D52" s="25">
        <v>7587</v>
      </c>
      <c r="E52" s="25">
        <v>1357</v>
      </c>
      <c r="F52" s="25">
        <f t="shared" ref="F52" si="2">SUM(C52:E52)</f>
        <v>64160</v>
      </c>
      <c r="G52" s="18"/>
      <c r="H52" s="18"/>
    </row>
    <row r="53" spans="2:8" ht="9" customHeight="1" x14ac:dyDescent="0.25">
      <c r="B53" s="15"/>
      <c r="C53" s="49"/>
      <c r="D53" s="49"/>
      <c r="E53" s="49"/>
      <c r="F53" s="49"/>
      <c r="G53" s="18"/>
      <c r="H53" s="18"/>
    </row>
    <row r="54" spans="2:8" ht="15" customHeight="1" x14ac:dyDescent="0.25">
      <c r="B54" s="40" t="s">
        <v>3</v>
      </c>
      <c r="C54" s="43"/>
      <c r="D54" s="43"/>
      <c r="E54" s="43"/>
      <c r="F54" s="43"/>
      <c r="G54" s="18"/>
      <c r="H54" s="18"/>
    </row>
    <row r="55" spans="2:8" ht="15" customHeight="1" x14ac:dyDescent="0.25">
      <c r="B55" s="13" t="s">
        <v>33</v>
      </c>
      <c r="C55" s="16">
        <f>RATE(2025-2010,,-C10,C25)</f>
        <v>1.2755497656530322E-2</v>
      </c>
      <c r="D55" s="16">
        <f t="shared" ref="D55:F55" si="3">RATE(2025-2010,,-D10,D25)</f>
        <v>-1.4393483906921353E-3</v>
      </c>
      <c r="E55" s="16">
        <f t="shared" si="3"/>
        <v>-5.1134155702050453E-2</v>
      </c>
      <c r="F55" s="16">
        <f t="shared" si="3"/>
        <v>7.3752716064184563E-3</v>
      </c>
      <c r="G55" s="18"/>
      <c r="H55" s="18"/>
    </row>
    <row r="56" spans="2:8" ht="15" customHeight="1" x14ac:dyDescent="0.25">
      <c r="B56" s="14" t="s">
        <v>30</v>
      </c>
      <c r="C56" s="17">
        <f>RATE(2026-2025,,-C25,C29)</f>
        <v>1.5701353841223967E-2</v>
      </c>
      <c r="D56" s="17">
        <f t="shared" ref="D56:F56" si="4">RATE(2026-2025,,-D25,D29)</f>
        <v>2.0436817472698803E-2</v>
      </c>
      <c r="E56" s="17">
        <f t="shared" si="4"/>
        <v>-9.7727443103516635E-17</v>
      </c>
      <c r="F56" s="17">
        <f t="shared" si="4"/>
        <v>1.5901450813871152E-2</v>
      </c>
      <c r="G56" s="18"/>
      <c r="H56" s="18"/>
    </row>
    <row r="57" spans="2:8" ht="15" customHeight="1" x14ac:dyDescent="0.25">
      <c r="B57" s="13" t="s">
        <v>31</v>
      </c>
      <c r="C57" s="16">
        <f>RATE(2036-2026,,-C29,C41)</f>
        <v>1.9311802777877887E-2</v>
      </c>
      <c r="D57" s="16">
        <f t="shared" ref="D57:F57" si="5">RATE(2036-2026,,-D29,D41)</f>
        <v>8.7301062268065298E-3</v>
      </c>
      <c r="E57" s="16">
        <f t="shared" si="5"/>
        <v>6.8894778371037718E-16</v>
      </c>
      <c r="F57" s="16">
        <f t="shared" si="5"/>
        <v>1.7332022407121325E-2</v>
      </c>
      <c r="G57" s="18"/>
      <c r="H57" s="18"/>
    </row>
    <row r="58" spans="2:8" ht="15" customHeight="1" x14ac:dyDescent="0.25">
      <c r="B58" s="14" t="s">
        <v>32</v>
      </c>
      <c r="C58" s="17">
        <f>RATE(2046-2026,,-C29,C52)</f>
        <v>1.8809378793949606E-2</v>
      </c>
      <c r="D58" s="17">
        <f t="shared" ref="D58:F58" si="6">RATE(2046-2026,,-D29,D52)</f>
        <v>7.4448862505880802E-3</v>
      </c>
      <c r="E58" s="17">
        <f t="shared" si="6"/>
        <v>3.5246513913569137E-12</v>
      </c>
      <c r="F58" s="17">
        <f t="shared" si="6"/>
        <v>1.6847983516047275E-2</v>
      </c>
      <c r="G58" s="18"/>
      <c r="H58" s="18"/>
    </row>
    <row r="59" spans="2:8" ht="15" customHeight="1" x14ac:dyDescent="0.25">
      <c r="B59" s="9" t="s">
        <v>28</v>
      </c>
      <c r="C59" s="53"/>
      <c r="D59" s="53"/>
      <c r="E59" s="53"/>
      <c r="F59" s="53"/>
      <c r="G59" s="18"/>
      <c r="H59" s="18"/>
    </row>
    <row r="60" spans="2:8" ht="15.75" x14ac:dyDescent="0.25">
      <c r="F60" s="7"/>
      <c r="G60" s="18"/>
      <c r="H60" s="18"/>
    </row>
    <row r="61" spans="2:8" ht="15.75" x14ac:dyDescent="0.25">
      <c r="G61" s="18"/>
      <c r="H61" s="18"/>
    </row>
    <row r="62" spans="2:8" ht="15.75" x14ac:dyDescent="0.25">
      <c r="D62" s="7"/>
      <c r="F62" s="7"/>
      <c r="G62" s="18"/>
      <c r="H62" s="18"/>
    </row>
  </sheetData>
  <printOptions horizontalCentered="1"/>
  <pageMargins left="0.7" right="0.7" top="0.56999999999999995" bottom="0.52" header="0.3" footer="0.3"/>
  <pageSetup scale="92" orientation="portrait" r:id="rId1"/>
  <ignoredErrors>
    <ignoredError sqref="F47:F52 F10:F33 F35:F39 F41:F44 F4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00512CF2B02C4DBA77A31531C64F67" ma:contentTypeVersion="2" ma:contentTypeDescription="Create a new document." ma:contentTypeScope="" ma:versionID="01970c694172f8208858d6fa7b5361b3">
  <xsd:schema xmlns:xsd="http://www.w3.org/2001/XMLSchema" xmlns:xs="http://www.w3.org/2001/XMLSchema" xmlns:p="http://schemas.microsoft.com/office/2006/metadata/properties" xmlns:ns2="63fd0775-7d86-4509-85ba-94df10876b55" targetNamespace="http://schemas.microsoft.com/office/2006/metadata/properties" ma:root="true" ma:fieldsID="faa8ec7a9106db7af88bca8ab5b9578d" ns2:_="">
    <xsd:import namespace="63fd0775-7d86-4509-85ba-94df10876b5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d0775-7d86-4509-85ba-94df10876b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3fd0775-7d86-4509-85ba-94df10876b55">
      <UserInfo>
        <DisplayName>Corning, Jonathan (FAA)</DisplayName>
        <AccountId>3798</AccountId>
        <AccountType/>
      </UserInfo>
      <UserInfo>
        <DisplayName>Lukacs, Michael (FAA)</DisplayName>
        <AccountId>1494</AccountId>
        <AccountType/>
      </UserInfo>
      <UserInfo>
        <DisplayName>Barlett, Anna (FAA)</DisplayName>
        <AccountId>1503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CA718E-60A9-47D3-B70B-D5185EF58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fd0775-7d86-4509-85ba-94df10876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0313DC-9839-4962-A54C-13961DD79062}">
  <ds:schemaRefs>
    <ds:schemaRef ds:uri="http://purl.org/dc/elements/1.1/"/>
    <ds:schemaRef ds:uri="63fd0775-7d86-4509-85ba-94df10876b55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A0E7163-D1A7-4F9C-9790-089A69C36C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Ttl Ops 32</vt:lpstr>
      <vt:lpstr>Tracon Ops 33</vt:lpstr>
      <vt:lpstr>IFR Ops 34</vt:lpstr>
      <vt:lpstr>'IFR Ops 34'!Print_Area</vt:lpstr>
      <vt:lpstr>'Tracon Ops 33'!Print_Area</vt:lpstr>
      <vt:lpstr>'Ttl Ops 32'!Print_Area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Lizotte, Katherine (FAA)</dc:creator>
  <cp:keywords/>
  <dc:description/>
  <cp:lastModifiedBy>Barlett, Anna (FAA)</cp:lastModifiedBy>
  <cp:revision/>
  <dcterms:created xsi:type="dcterms:W3CDTF">2015-03-11T22:33:45Z</dcterms:created>
  <dcterms:modified xsi:type="dcterms:W3CDTF">2026-04-27T18:43:54Z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0x010100BE00512CF2B02C4DBA77A31531C64F67</vt:lpwstr>
  </property>
  <property fmtid="{D5CDD505-2E9C-101B-9397-08002B2CF9AE}" pid="3" name="IsMyDocuments">
    <vt:bool>true</vt:bool>
  </property>
</Properties>
</file>