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nna Barlett\Documents\General Aviation\2024 FCST-w-2022 GA Survey done in 2023\.2024 FINALS\FINALS to the WEBSITE\"/>
    </mc:Choice>
  </mc:AlternateContent>
  <xr:revisionPtr revIDLastSave="0" documentId="13_ncr:1_{F309CB40-7046-4521-B063-4F4CB70E6833}" xr6:coauthVersionLast="47" xr6:coauthVersionMax="47" xr10:uidLastSave="{00000000-0000-0000-0000-000000000000}"/>
  <bookViews>
    <workbookView xWindow="-108" yWindow="-108" windowWidth="23256" windowHeight="12576" tabRatio="806" xr2:uid="{00000000-000D-0000-FFFF-FFFF00000000}"/>
  </bookViews>
  <sheets>
    <sheet name="Ttl Ops 32" sheetId="32" r:id="rId1"/>
    <sheet name="Tracon Ops 33" sheetId="33" r:id="rId2"/>
    <sheet name="IFR Ops 34" sheetId="34" r:id="rId3"/>
  </sheets>
  <externalReferences>
    <externalReference r:id="rId4"/>
    <externalReference r:id="rId5"/>
    <externalReference r:id="rId6"/>
  </externalReferences>
  <definedNames>
    <definedName name="\p">'[1]Tables 14 15 16 data'!#REF!</definedName>
    <definedName name="\s">'[1]Tables 14 15 16 data'!#REF!</definedName>
    <definedName name="_P">'[1]Tables 14 15 16 data'!#REF!</definedName>
    <definedName name="_Regression_Out" hidden="1">#REF!</definedName>
    <definedName name="_Regression_X" hidden="1">#REF!</definedName>
    <definedName name="_Regression_Y" hidden="1">#REF!</definedName>
    <definedName name="_S">'[1]Tables 14 15 16 data'!#REF!</definedName>
    <definedName name="Domestic_chart6">#REF!</definedName>
    <definedName name="Forecast_Model_Output">#REF!</definedName>
    <definedName name="LATECON">[2]LATGDP!$B$5</definedName>
    <definedName name="model_output">#REF!</definedName>
    <definedName name="_xlnm.Print_Area" localSheetId="2">'IFR Ops 34'!$B$1:$G$57</definedName>
    <definedName name="_xlnm.Print_Area" localSheetId="1">'Tracon Ops 33'!$B$1:$G$57</definedName>
    <definedName name="_xlnm.Print_Area" localSheetId="0">'Ttl Ops 32'!$B$1:$M$57</definedName>
    <definedName name="Print_Area_MI">'[3]F41 data'!$CD$76:$CQ$117</definedName>
    <definedName name="Print_Titles_MI">'[3]F41 data'!$A$1:$A$65536</definedName>
    <definedName name="ss">'[1]Tables 14 15 16 data'!#REF!</definedName>
    <definedName name="sss" hidden="1">{#N/A,#N/A,FALSE,"Form 41 Commuter Domestic";#N/A,#N/A,FALSE,"FORM41--COMMUTER % CHG";#N/A,#N/A,FALSE,"Total Domestic Traffic Stats";#N/A,#N/A,FALSE,"TOTAL DOM TRAFFIC--% CHG";#N/A,#N/A,FALSE,"TotDomTraf-Large Carriers Only";#N/A,#N/A,FALSE,"TOTDOMTRAF-LARGECAR% CHG"}</definedName>
    <definedName name="wrn.DOM._.TRAF._.STATS." hidden="1">{#N/A,#N/A,FALSE,"Form 41 Commuter Domestic";#N/A,#N/A,FALSE,"FORM41--COMMUTER % CHG";#N/A,#N/A,FALSE,"Total Domestic Traffic Stats";#N/A,#N/A,FALSE,"TOTAL DOM TRAFFIC--% CHG";#N/A,#N/A,FALSE,"TotDomTraf-Large Carriers Only";#N/A,#N/A,FALSE,"TOTDOMTRAF-LARGECAR% CHG"}</definedName>
    <definedName name="wrn.econtab." hidden="1">{#N/A,#N/A,FALSE,"TABLE1";#N/A,#N/A,FALSE,"TABLE2";#N/A,#N/A,FALSE,"TABLE3";#N/A,#N/A,FALSE,"TABLE4";#N/A,#N/A,FALSE,"TABLE5"}</definedName>
    <definedName name="wrn.FORECAST." hidden="1">{"TOT",#N/A,FALSE,"ASFCST99";"TOTINT",#N/A,FALSE,"ASFCST99";"DOM",#N/A,FALSE,"ASFCST99";"NORTHATL",#N/A,FALSE,"ASFCST99";"PACIFIC",#N/A,FALSE,"ASFCST99";"LATAM",#N/A,FALSE,"ASFCST99"}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2" i="32" l="1"/>
  <c r="J22" i="32"/>
  <c r="F56" i="34" l="1"/>
  <c r="E56" i="34"/>
  <c r="D56" i="34"/>
  <c r="F55" i="34"/>
  <c r="E55" i="34"/>
  <c r="D55" i="34"/>
  <c r="F54" i="34"/>
  <c r="E54" i="34"/>
  <c r="D54" i="34"/>
  <c r="F53" i="34"/>
  <c r="E53" i="34"/>
  <c r="D53" i="34"/>
  <c r="H56" i="33"/>
  <c r="G56" i="33"/>
  <c r="F56" i="33"/>
  <c r="E56" i="33"/>
  <c r="D56" i="33"/>
  <c r="H55" i="33"/>
  <c r="G55" i="33"/>
  <c r="F55" i="33"/>
  <c r="E55" i="33"/>
  <c r="D55" i="33"/>
  <c r="H54" i="33"/>
  <c r="G54" i="33"/>
  <c r="F54" i="33"/>
  <c r="E54" i="33"/>
  <c r="D54" i="33"/>
  <c r="H53" i="33"/>
  <c r="G53" i="33"/>
  <c r="F53" i="33"/>
  <c r="E53" i="33"/>
  <c r="D53" i="33"/>
  <c r="K56" i="32"/>
  <c r="J56" i="32"/>
  <c r="I56" i="32"/>
  <c r="H56" i="32"/>
  <c r="G56" i="32"/>
  <c r="F56" i="32"/>
  <c r="E56" i="32"/>
  <c r="D56" i="32"/>
  <c r="K55" i="32"/>
  <c r="J55" i="32"/>
  <c r="I55" i="32"/>
  <c r="H55" i="32"/>
  <c r="G55" i="32"/>
  <c r="F55" i="32"/>
  <c r="E55" i="32"/>
  <c r="D55" i="32"/>
  <c r="K54" i="32"/>
  <c r="J54" i="32"/>
  <c r="I54" i="32"/>
  <c r="H54" i="32"/>
  <c r="G54" i="32"/>
  <c r="F54" i="32"/>
  <c r="E54" i="32"/>
  <c r="D54" i="32"/>
  <c r="K53" i="32"/>
  <c r="J53" i="32"/>
  <c r="I53" i="32"/>
  <c r="H53" i="32"/>
  <c r="G53" i="32"/>
  <c r="F53" i="32"/>
  <c r="E53" i="32"/>
  <c r="D53" i="32"/>
  <c r="C56" i="32"/>
  <c r="C55" i="32"/>
  <c r="C54" i="32"/>
  <c r="C53" i="32"/>
  <c r="C56" i="33"/>
  <c r="C55" i="33"/>
  <c r="C54" i="33"/>
  <c r="C53" i="33"/>
  <c r="C56" i="34"/>
  <c r="C55" i="34"/>
  <c r="C54" i="34"/>
  <c r="C53" i="34"/>
</calcChain>
</file>

<file path=xl/sharedStrings.xml><?xml version="1.0" encoding="utf-8"?>
<sst xmlns="http://schemas.openxmlformats.org/spreadsheetml/2006/main" count="63" uniqueCount="33">
  <si>
    <t>Historical</t>
  </si>
  <si>
    <t>2023-24</t>
  </si>
  <si>
    <t>2024-34</t>
  </si>
  <si>
    <t>2024-44</t>
  </si>
  <si>
    <t>FISCAL YEAR</t>
  </si>
  <si>
    <t>Forecast</t>
  </si>
  <si>
    <t>Avg Annual Growth</t>
  </si>
  <si>
    <t>2010-23</t>
  </si>
  <si>
    <t>TOTAL</t>
  </si>
  <si>
    <t>GENERAL AVIATION</t>
  </si>
  <si>
    <t>AIR CARRIER</t>
  </si>
  <si>
    <t>(In Thousands)</t>
  </si>
  <si>
    <t>COMMERCIAL</t>
  </si>
  <si>
    <t>TABLE  32</t>
  </si>
  <si>
    <t>TOTAL  COMBINED  AIRCRAFT OPERATIONS AT AIRPORTS</t>
  </si>
  <si>
    <t>WITH  FAA  AND CONTRACT TRAFFIC CONTROL SERVICE</t>
  </si>
  <si>
    <t>MILITARY</t>
  </si>
  <si>
    <t>NUMBER OF TOWERS</t>
  </si>
  <si>
    <t>AIR TAXI/ COMMUTER</t>
  </si>
  <si>
    <t>ITINERANT</t>
  </si>
  <si>
    <t>LOCAL</t>
  </si>
  <si>
    <t>FAA</t>
  </si>
  <si>
    <t>CONTRACT</t>
  </si>
  <si>
    <t>Source:  FAA Air Traffic Activity.</t>
  </si>
  <si>
    <t>TABLE 33</t>
  </si>
  <si>
    <t>TOTAL TRACON OPERATIONS</t>
  </si>
  <si>
    <t>OVERFLIGHT</t>
  </si>
  <si>
    <t xml:space="preserve">     TOTAL</t>
  </si>
  <si>
    <t>TABLE 34</t>
  </si>
  <si>
    <t>IFR  AIRCRAFT  HANDLED</t>
  </si>
  <si>
    <t>AT  FAA  EN ROUTE  TRAFFIC  CONTROL CENTERS</t>
  </si>
  <si>
    <t>IFR AIRCRAFT HANDLED</t>
  </si>
  <si>
    <t>Source:  FAA Air Traffic Activity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</si>
</sst>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5" formatCode="&quot;$&quot;#,##0_);\(&quot;$&quot;#,##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#,##0.0"/>
    <numFmt numFmtId="167" formatCode="#,##0.00%"/>
    <numFmt numFmtId="168" formatCode="_-* #,##0.00\ _z_ł_-;\-* #,##0.00\ _z_ł_-;_-* &quot;-&quot;??\ _z_ł_-;_-@_-"/>
    <numFmt numFmtId="169" formatCode="mmmm\ d\,\ yyyy"/>
    <numFmt numFmtId="170" formatCode="General_)"/>
    <numFmt numFmtId="171" formatCode="0.0"/>
  </numFmts>
  <fonts count="8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Verdana"/>
      <family val="2"/>
    </font>
    <font>
      <sz val="1"/>
      <color indexed="9"/>
      <name val="Verdana"/>
      <family val="2"/>
    </font>
    <font>
      <sz val="11"/>
      <color indexed="8"/>
      <name val="Calibri"/>
      <family val="2"/>
    </font>
    <font>
      <sz val="12"/>
      <color theme="1"/>
      <name val="Arial"/>
      <family val="2"/>
    </font>
    <font>
      <sz val="11"/>
      <color indexed="9"/>
      <name val="Calibri"/>
      <family val="2"/>
    </font>
    <font>
      <sz val="11"/>
      <color theme="0"/>
      <name val="Calibri"/>
      <family val="2"/>
      <scheme val="minor"/>
    </font>
    <font>
      <sz val="12"/>
      <color theme="0"/>
      <name val="Arial"/>
      <family val="2"/>
    </font>
    <font>
      <sz val="11"/>
      <color indexed="20"/>
      <name val="Calibri"/>
      <family val="2"/>
    </font>
    <font>
      <sz val="11"/>
      <color rgb="FF9C0006"/>
      <name val="Calibri"/>
      <family val="2"/>
      <scheme val="minor"/>
    </font>
    <font>
      <sz val="12"/>
      <color rgb="FF9C0006"/>
      <name val="Arial"/>
      <family val="2"/>
    </font>
    <font>
      <b/>
      <sz val="11"/>
      <color indexed="52"/>
      <name val="Calibri"/>
      <family val="2"/>
    </font>
    <font>
      <b/>
      <sz val="11"/>
      <color rgb="FFFA7D00"/>
      <name val="Calibri"/>
      <family val="2"/>
      <scheme val="minor"/>
    </font>
    <font>
      <b/>
      <sz val="12"/>
      <color rgb="FFFA7D00"/>
      <name val="Arial"/>
      <family val="2"/>
    </font>
    <font>
      <b/>
      <sz val="11"/>
      <color indexed="9"/>
      <name val="Calibri"/>
      <family val="2"/>
    </font>
    <font>
      <b/>
      <sz val="11"/>
      <color theme="0"/>
      <name val="Calibri"/>
      <family val="2"/>
      <scheme val="minor"/>
    </font>
    <font>
      <b/>
      <sz val="12"/>
      <color theme="0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10"/>
      <name val="Times New Roman"/>
      <family val="1"/>
    </font>
    <font>
      <sz val="10"/>
      <name val="Verdana"/>
      <family val="2"/>
    </font>
    <font>
      <sz val="8"/>
      <name val="Arial"/>
      <family val="2"/>
    </font>
    <font>
      <i/>
      <sz val="11"/>
      <color indexed="23"/>
      <name val="Calibri"/>
      <family val="2"/>
    </font>
    <font>
      <i/>
      <sz val="11"/>
      <color rgb="FF7F7F7F"/>
      <name val="Calibri"/>
      <family val="2"/>
      <scheme val="minor"/>
    </font>
    <font>
      <i/>
      <sz val="12"/>
      <color rgb="FF7F7F7F"/>
      <name val="Arial"/>
      <family val="2"/>
    </font>
    <font>
      <u/>
      <sz val="11"/>
      <color rgb="FF004488"/>
      <name val="Calibri"/>
      <family val="2"/>
      <scheme val="minor"/>
    </font>
    <font>
      <sz val="11"/>
      <color indexed="17"/>
      <name val="Calibri"/>
      <family val="2"/>
    </font>
    <font>
      <sz val="11"/>
      <color rgb="FF006100"/>
      <name val="Calibri"/>
      <family val="2"/>
      <scheme val="minor"/>
    </font>
    <font>
      <sz val="12"/>
      <color rgb="FF006100"/>
      <name val="Arial"/>
      <family val="2"/>
    </font>
    <font>
      <b/>
      <sz val="15"/>
      <color indexed="56"/>
      <name val="Calibri"/>
      <family val="2"/>
    </font>
    <font>
      <b/>
      <sz val="15"/>
      <color theme="3"/>
      <name val="Calibri"/>
      <family val="2"/>
      <scheme val="minor"/>
    </font>
    <font>
      <b/>
      <sz val="13"/>
      <color indexed="56"/>
      <name val="Calibri"/>
      <family val="2"/>
    </font>
    <font>
      <b/>
      <sz val="13"/>
      <color theme="3"/>
      <name val="Calibri"/>
      <family val="2"/>
      <scheme val="minor"/>
    </font>
    <font>
      <b/>
      <sz val="11"/>
      <color indexed="56"/>
      <name val="Calibri"/>
      <family val="2"/>
    </font>
    <font>
      <b/>
      <sz val="11"/>
      <color theme="3"/>
      <name val="Calibri"/>
      <family val="2"/>
      <scheme val="minor"/>
    </font>
    <font>
      <u/>
      <sz val="10"/>
      <color indexed="12"/>
      <name val="Arial"/>
      <family val="2"/>
    </font>
    <font>
      <u/>
      <sz val="11"/>
      <color rgb="FF0066AA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62"/>
      <name val="Calibri"/>
      <family val="2"/>
    </font>
    <font>
      <sz val="11"/>
      <color rgb="FF3F3F76"/>
      <name val="Calibri"/>
      <family val="2"/>
      <scheme val="minor"/>
    </font>
    <font>
      <sz val="12"/>
      <color rgb="FF3F3F76"/>
      <name val="Arial"/>
      <family val="2"/>
    </font>
    <font>
      <sz val="11"/>
      <color indexed="52"/>
      <name val="Calibri"/>
      <family val="2"/>
    </font>
    <font>
      <sz val="11"/>
      <color rgb="FFFA7D00"/>
      <name val="Calibri"/>
      <family val="2"/>
      <scheme val="minor"/>
    </font>
    <font>
      <sz val="12"/>
      <color rgb="FFFA7D00"/>
      <name val="Arial"/>
      <family val="2"/>
    </font>
    <font>
      <sz val="11"/>
      <color indexed="60"/>
      <name val="Calibri"/>
      <family val="2"/>
    </font>
    <font>
      <sz val="11"/>
      <color rgb="FF9C6500"/>
      <name val="Calibri"/>
      <family val="2"/>
      <scheme val="minor"/>
    </font>
    <font>
      <sz val="12"/>
      <color rgb="FF9C6500"/>
      <name val="Arial"/>
      <family val="2"/>
    </font>
    <font>
      <sz val="12"/>
      <name val="Times New Roman"/>
      <family val="1"/>
    </font>
    <font>
      <sz val="10"/>
      <name val="Courier"/>
      <family val="3"/>
    </font>
    <font>
      <b/>
      <sz val="11"/>
      <color indexed="63"/>
      <name val="Calibri"/>
      <family val="2"/>
    </font>
    <font>
      <b/>
      <sz val="11"/>
      <color rgb="FF3F3F3F"/>
      <name val="Calibri"/>
      <family val="2"/>
      <scheme val="minor"/>
    </font>
    <font>
      <b/>
      <sz val="12"/>
      <color rgb="FF3F3F3F"/>
      <name val="Arial"/>
      <family val="2"/>
    </font>
    <font>
      <sz val="10"/>
      <color indexed="63"/>
      <name val="Verdana"/>
      <family val="2"/>
    </font>
    <font>
      <b/>
      <sz val="10"/>
      <color indexed="63"/>
      <name val="Arial"/>
      <family val="2"/>
    </font>
    <font>
      <b/>
      <sz val="10"/>
      <color indexed="9"/>
      <name val="Verdana"/>
      <family val="2"/>
    </font>
    <font>
      <b/>
      <sz val="10"/>
      <color indexed="63"/>
      <name val="Verdan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1"/>
      <color indexed="10"/>
      <name val="Calibri"/>
      <family val="2"/>
    </font>
    <font>
      <sz val="11"/>
      <color rgb="FFFF0000"/>
      <name val="Calibri"/>
      <family val="2"/>
      <scheme val="minor"/>
    </font>
    <font>
      <sz val="12"/>
      <color rgb="FFFF0000"/>
      <name val="Arial"/>
      <family val="2"/>
    </font>
    <font>
      <sz val="11"/>
      <color theme="1"/>
      <name val="verdana"/>
      <family val="2"/>
    </font>
    <font>
      <sz val="10"/>
      <name val="Arial"/>
      <family val="2"/>
    </font>
    <font>
      <b/>
      <sz val="14"/>
      <name val="Calibri"/>
      <family val="2"/>
      <scheme val="minor"/>
    </font>
    <font>
      <sz val="10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name val="Calibri"/>
      <family val="2"/>
      <scheme val="minor"/>
    </font>
    <font>
      <sz val="10"/>
      <color indexed="10"/>
      <name val="Calibri"/>
      <family val="2"/>
      <scheme val="minor"/>
    </font>
    <font>
      <b/>
      <sz val="10"/>
      <name val="Calibri"/>
      <family val="2"/>
      <scheme val="minor"/>
    </font>
    <font>
      <sz val="12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name val="Calibri"/>
      <family val="2"/>
      <scheme val="minor"/>
    </font>
    <font>
      <u/>
      <sz val="12"/>
      <name val="Calibri"/>
      <family val="2"/>
      <scheme val="minor"/>
    </font>
    <font>
      <sz val="12"/>
      <color indexed="1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indexed="8"/>
      <name val="Calibri"/>
      <family val="2"/>
      <scheme val="minor"/>
    </font>
    <font>
      <sz val="12"/>
      <name val="Arial"/>
      <family val="2"/>
    </font>
  </fonts>
  <fills count="6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62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5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444">
    <xf numFmtId="0" fontId="0" fillId="0" borderId="0"/>
    <xf numFmtId="0" fontId="8" fillId="0" borderId="0" applyNumberFormat="0">
      <alignment readingOrder="1"/>
      <protection locked="0"/>
    </xf>
    <xf numFmtId="0" fontId="8" fillId="0" borderId="0" applyNumberFormat="0">
      <alignment readingOrder="1"/>
      <protection locked="0"/>
    </xf>
    <xf numFmtId="0" fontId="8" fillId="0" borderId="0" applyNumberFormat="0">
      <alignment readingOrder="1"/>
      <protection locked="0"/>
    </xf>
    <xf numFmtId="0" fontId="8" fillId="0" borderId="0" applyNumberFormat="0">
      <alignment readingOrder="1"/>
      <protection locked="0"/>
    </xf>
    <xf numFmtId="0" fontId="9" fillId="0" borderId="0" applyNumberFormat="0">
      <alignment readingOrder="1"/>
      <protection locked="0"/>
    </xf>
    <xf numFmtId="0" fontId="8" fillId="0" borderId="0" applyNumberFormat="0">
      <alignment readingOrder="1"/>
      <protection locked="0"/>
    </xf>
    <xf numFmtId="167" fontId="8" fillId="0" borderId="0">
      <alignment readingOrder="1"/>
      <protection locked="0"/>
    </xf>
    <xf numFmtId="167" fontId="8" fillId="0" borderId="0">
      <alignment readingOrder="1"/>
      <protection locked="0"/>
    </xf>
    <xf numFmtId="0" fontId="8" fillId="0" borderId="0" applyNumberFormat="0">
      <alignment readingOrder="1"/>
      <protection locked="0"/>
    </xf>
    <xf numFmtId="0" fontId="8" fillId="0" borderId="0" applyNumberFormat="0">
      <alignment readingOrder="1"/>
      <protection locked="0"/>
    </xf>
    <xf numFmtId="4" fontId="8" fillId="0" borderId="0">
      <alignment readingOrder="1"/>
      <protection locked="0"/>
    </xf>
    <xf numFmtId="4" fontId="8" fillId="0" borderId="0">
      <alignment readingOrder="1"/>
      <protection locked="0"/>
    </xf>
    <xf numFmtId="0" fontId="8" fillId="0" borderId="0" applyNumberFormat="0">
      <alignment horizontal="center" readingOrder="1"/>
      <protection locked="0"/>
    </xf>
    <xf numFmtId="4" fontId="8" fillId="0" borderId="0">
      <alignment readingOrder="1"/>
      <protection locked="0"/>
    </xf>
    <xf numFmtId="0" fontId="10" fillId="33" borderId="0" applyNumberFormat="0" applyBorder="0" applyAlignment="0" applyProtection="0"/>
    <xf numFmtId="0" fontId="6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10" fillId="34" borderId="0" applyNumberFormat="0" applyBorder="0" applyAlignment="0" applyProtection="0"/>
    <xf numFmtId="0" fontId="6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10" fillId="35" borderId="0" applyNumberFormat="0" applyBorder="0" applyAlignment="0" applyProtection="0"/>
    <xf numFmtId="0" fontId="6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10" fillId="36" borderId="0" applyNumberFormat="0" applyBorder="0" applyAlignment="0" applyProtection="0"/>
    <xf numFmtId="0" fontId="6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10" fillId="37" borderId="0" applyNumberFormat="0" applyBorder="0" applyAlignment="0" applyProtection="0"/>
    <xf numFmtId="0" fontId="6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10" fillId="38" borderId="0" applyNumberFormat="0" applyBorder="0" applyAlignment="0" applyProtection="0"/>
    <xf numFmtId="0" fontId="6" fillId="30" borderId="0" applyNumberFormat="0" applyBorder="0" applyAlignment="0" applyProtection="0"/>
    <xf numFmtId="0" fontId="11" fillId="30" borderId="0" applyNumberFormat="0" applyBorder="0" applyAlignment="0" applyProtection="0"/>
    <xf numFmtId="0" fontId="11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10" fillId="39" borderId="0" applyNumberFormat="0" applyBorder="0" applyAlignment="0" applyProtection="0"/>
    <xf numFmtId="0" fontId="6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10" fillId="40" borderId="0" applyNumberFormat="0" applyBorder="0" applyAlignment="0" applyProtection="0"/>
    <xf numFmtId="0" fontId="6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10" fillId="41" borderId="0" applyNumberFormat="0" applyBorder="0" applyAlignment="0" applyProtection="0"/>
    <xf numFmtId="0" fontId="6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10" fillId="36" borderId="0" applyNumberFormat="0" applyBorder="0" applyAlignment="0" applyProtection="0"/>
    <xf numFmtId="0" fontId="6" fillId="23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10" fillId="39" borderId="0" applyNumberFormat="0" applyBorder="0" applyAlignment="0" applyProtection="0"/>
    <xf numFmtId="0" fontId="6" fillId="27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10" fillId="42" borderId="0" applyNumberFormat="0" applyBorder="0" applyAlignment="0" applyProtection="0"/>
    <xf numFmtId="0" fontId="6" fillId="31" borderId="0" applyNumberFormat="0" applyBorder="0" applyAlignment="0" applyProtection="0"/>
    <xf numFmtId="0" fontId="11" fillId="31" borderId="0" applyNumberFormat="0" applyBorder="0" applyAlignment="0" applyProtection="0"/>
    <xf numFmtId="0" fontId="11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12" fillId="43" borderId="0" applyNumberFormat="0" applyBorder="0" applyAlignment="0" applyProtection="0"/>
    <xf numFmtId="0" fontId="13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2" fillId="40" borderId="0" applyNumberFormat="0" applyBorder="0" applyAlignment="0" applyProtection="0"/>
    <xf numFmtId="0" fontId="13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2" fillId="41" borderId="0" applyNumberFormat="0" applyBorder="0" applyAlignment="0" applyProtection="0"/>
    <xf numFmtId="0" fontId="13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2" fillId="44" borderId="0" applyNumberFormat="0" applyBorder="0" applyAlignment="0" applyProtection="0"/>
    <xf numFmtId="0" fontId="13" fillId="24" borderId="0" applyNumberFormat="0" applyBorder="0" applyAlignment="0" applyProtection="0"/>
    <xf numFmtId="0" fontId="14" fillId="24" borderId="0" applyNumberFormat="0" applyBorder="0" applyAlignment="0" applyProtection="0"/>
    <xf numFmtId="0" fontId="14" fillId="24" borderId="0" applyNumberFormat="0" applyBorder="0" applyAlignment="0" applyProtection="0"/>
    <xf numFmtId="0" fontId="12" fillId="45" borderId="0" applyNumberFormat="0" applyBorder="0" applyAlignment="0" applyProtection="0"/>
    <xf numFmtId="0" fontId="13" fillId="28" borderId="0" applyNumberFormat="0" applyBorder="0" applyAlignment="0" applyProtection="0"/>
    <xf numFmtId="0" fontId="14" fillId="28" borderId="0" applyNumberFormat="0" applyBorder="0" applyAlignment="0" applyProtection="0"/>
    <xf numFmtId="0" fontId="14" fillId="28" borderId="0" applyNumberFormat="0" applyBorder="0" applyAlignment="0" applyProtection="0"/>
    <xf numFmtId="0" fontId="12" fillId="46" borderId="0" applyNumberFormat="0" applyBorder="0" applyAlignment="0" applyProtection="0"/>
    <xf numFmtId="0" fontId="13" fillId="32" borderId="0" applyNumberFormat="0" applyBorder="0" applyAlignment="0" applyProtection="0"/>
    <xf numFmtId="0" fontId="14" fillId="32" borderId="0" applyNumberFormat="0" applyBorder="0" applyAlignment="0" applyProtection="0"/>
    <xf numFmtId="0" fontId="14" fillId="32" borderId="0" applyNumberFormat="0" applyBorder="0" applyAlignment="0" applyProtection="0"/>
    <xf numFmtId="0" fontId="12" fillId="47" borderId="0" applyNumberFormat="0" applyBorder="0" applyAlignment="0" applyProtection="0"/>
    <xf numFmtId="0" fontId="13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2" fillId="48" borderId="0" applyNumberFormat="0" applyBorder="0" applyAlignment="0" applyProtection="0"/>
    <xf numFmtId="0" fontId="13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2" fillId="49" borderId="0" applyNumberFormat="0" applyBorder="0" applyAlignment="0" applyProtection="0"/>
    <xf numFmtId="0" fontId="13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2" fillId="44" borderId="0" applyNumberFormat="0" applyBorder="0" applyAlignment="0" applyProtection="0"/>
    <xf numFmtId="0" fontId="13" fillId="21" borderId="0" applyNumberFormat="0" applyBorder="0" applyAlignment="0" applyProtection="0"/>
    <xf numFmtId="0" fontId="14" fillId="21" borderId="0" applyNumberFormat="0" applyBorder="0" applyAlignment="0" applyProtection="0"/>
    <xf numFmtId="0" fontId="14" fillId="21" borderId="0" applyNumberFormat="0" applyBorder="0" applyAlignment="0" applyProtection="0"/>
    <xf numFmtId="0" fontId="12" fillId="45" borderId="0" applyNumberFormat="0" applyBorder="0" applyAlignment="0" applyProtection="0"/>
    <xf numFmtId="0" fontId="13" fillId="25" borderId="0" applyNumberFormat="0" applyBorder="0" applyAlignment="0" applyProtection="0"/>
    <xf numFmtId="0" fontId="14" fillId="25" borderId="0" applyNumberFormat="0" applyBorder="0" applyAlignment="0" applyProtection="0"/>
    <xf numFmtId="0" fontId="14" fillId="25" borderId="0" applyNumberFormat="0" applyBorder="0" applyAlignment="0" applyProtection="0"/>
    <xf numFmtId="0" fontId="12" fillId="50" borderId="0" applyNumberFormat="0" applyBorder="0" applyAlignment="0" applyProtection="0"/>
    <xf numFmtId="0" fontId="13" fillId="29" borderId="0" applyNumberFormat="0" applyBorder="0" applyAlignment="0" applyProtection="0"/>
    <xf numFmtId="0" fontId="14" fillId="29" borderId="0" applyNumberFormat="0" applyBorder="0" applyAlignment="0" applyProtection="0"/>
    <xf numFmtId="0" fontId="14" fillId="29" borderId="0" applyNumberFormat="0" applyBorder="0" applyAlignment="0" applyProtection="0"/>
    <xf numFmtId="0" fontId="15" fillId="34" borderId="0" applyNumberFormat="0" applyBorder="0" applyAlignment="0" applyProtection="0"/>
    <xf numFmtId="0" fontId="16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8" fillId="51" borderId="10" applyNumberFormat="0" applyAlignment="0" applyProtection="0"/>
    <xf numFmtId="0" fontId="19" fillId="6" borderId="4" applyNumberFormat="0" applyAlignment="0" applyProtection="0"/>
    <xf numFmtId="0" fontId="18" fillId="51" borderId="10" applyNumberFormat="0" applyAlignment="0" applyProtection="0"/>
    <xf numFmtId="0" fontId="20" fillId="6" borderId="4" applyNumberFormat="0" applyAlignment="0" applyProtection="0"/>
    <xf numFmtId="0" fontId="20" fillId="6" borderId="4" applyNumberFormat="0" applyAlignment="0" applyProtection="0"/>
    <xf numFmtId="0" fontId="21" fillId="52" borderId="11" applyNumberFormat="0" applyAlignment="0" applyProtection="0"/>
    <xf numFmtId="0" fontId="22" fillId="7" borderId="7" applyNumberFormat="0" applyAlignment="0" applyProtection="0"/>
    <xf numFmtId="0" fontId="23" fillId="7" borderId="7" applyNumberFormat="0" applyAlignment="0" applyProtection="0"/>
    <xf numFmtId="0" fontId="23" fillId="7" borderId="7" applyNumberFormat="0" applyAlignment="0" applyProtection="0"/>
    <xf numFmtId="38" fontId="24" fillId="0" borderId="0" applyFont="0" applyFill="0" applyBorder="0" applyAlignment="0" applyProtection="0"/>
    <xf numFmtId="41" fontId="25" fillId="0" borderId="0" applyFont="0" applyFill="0" applyBorder="0" applyAlignment="0" applyProtection="0"/>
    <xf numFmtId="41" fontId="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0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5" fillId="0" borderId="0" applyFont="0" applyFill="0" applyBorder="0" applyAlignment="0" applyProtection="0"/>
    <xf numFmtId="168" fontId="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3" fontId="7" fillId="0" borderId="0" applyFill="0" applyBorder="0" applyAlignment="0" applyProtection="0"/>
    <xf numFmtId="44" fontId="7" fillId="0" borderId="0" applyFont="0" applyFill="0" applyBorder="0" applyAlignment="0" applyProtection="0"/>
    <xf numFmtId="5" fontId="7" fillId="0" borderId="0" applyFill="0" applyBorder="0" applyAlignment="0" applyProtection="0"/>
    <xf numFmtId="169" fontId="7" fillId="0" borderId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2" fontId="7" fillId="0" borderId="0" applyFill="0" applyBorder="0" applyAlignment="0" applyProtection="0"/>
    <xf numFmtId="0" fontId="32" fillId="0" borderId="0" applyNumberFormat="0" applyFill="0" applyBorder="0" applyAlignment="0" applyProtection="0"/>
    <xf numFmtId="0" fontId="33" fillId="35" borderId="0" applyNumberFormat="0" applyBorder="0" applyAlignment="0" applyProtection="0"/>
    <xf numFmtId="0" fontId="34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6" fillId="0" borderId="12" applyNumberFormat="0" applyFill="0" applyAlignment="0" applyProtection="0"/>
    <xf numFmtId="0" fontId="37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8" fillId="0" borderId="13" applyNumberFormat="0" applyFill="0" applyAlignment="0" applyProtection="0"/>
    <xf numFmtId="0" fontId="39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0" fillId="0" borderId="14" applyNumberFormat="0" applyFill="0" applyAlignment="0" applyProtection="0"/>
    <xf numFmtId="0" fontId="41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40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2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44" fillId="0" borderId="0" applyNumberFormat="0" applyFill="0" applyBorder="0" applyAlignment="0" applyProtection="0"/>
    <xf numFmtId="0" fontId="45" fillId="38" borderId="10" applyNumberFormat="0" applyAlignment="0" applyProtection="0"/>
    <xf numFmtId="0" fontId="46" fillId="5" borderId="4" applyNumberFormat="0" applyAlignment="0" applyProtection="0"/>
    <xf numFmtId="0" fontId="45" fillId="38" borderId="10" applyNumberFormat="0" applyAlignment="0" applyProtection="0"/>
    <xf numFmtId="0" fontId="47" fillId="5" borderId="4" applyNumberFormat="0" applyAlignment="0" applyProtection="0"/>
    <xf numFmtId="0" fontId="47" fillId="5" borderId="4" applyNumberFormat="0" applyAlignment="0" applyProtection="0"/>
    <xf numFmtId="0" fontId="48" fillId="0" borderId="15" applyNumberFormat="0" applyFill="0" applyAlignment="0" applyProtection="0"/>
    <xf numFmtId="0" fontId="49" fillId="0" borderId="6" applyNumberFormat="0" applyFill="0" applyAlignment="0" applyProtection="0"/>
    <xf numFmtId="0" fontId="50" fillId="0" borderId="6" applyNumberFormat="0" applyFill="0" applyAlignment="0" applyProtection="0"/>
    <xf numFmtId="0" fontId="50" fillId="0" borderId="6" applyNumberFormat="0" applyFill="0" applyAlignment="0" applyProtection="0"/>
    <xf numFmtId="0" fontId="51" fillId="53" borderId="0" applyNumberFormat="0" applyBorder="0" applyAlignment="0" applyProtection="0"/>
    <xf numFmtId="0" fontId="52" fillId="4" borderId="0" applyNumberFormat="0" applyBorder="0" applyAlignment="0" applyProtection="0"/>
    <xf numFmtId="0" fontId="53" fillId="4" borderId="0" applyNumberFormat="0" applyBorder="0" applyAlignment="0" applyProtection="0"/>
    <xf numFmtId="0" fontId="53" fillId="4" borderId="0" applyNumberFormat="0" applyBorder="0" applyAlignment="0" applyProtection="0"/>
    <xf numFmtId="0" fontId="6" fillId="0" borderId="0"/>
    <xf numFmtId="0" fontId="2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5" fillId="0" borderId="0"/>
    <xf numFmtId="0" fontId="7" fillId="0" borderId="0"/>
    <xf numFmtId="0" fontId="7" fillId="0" borderId="0"/>
    <xf numFmtId="0" fontId="25" fillId="0" borderId="0"/>
    <xf numFmtId="0" fontId="26" fillId="0" borderId="0"/>
    <xf numFmtId="0" fontId="25" fillId="0" borderId="0"/>
    <xf numFmtId="0" fontId="25" fillId="0" borderId="0"/>
    <xf numFmtId="0" fontId="25" fillId="0" borderId="0"/>
    <xf numFmtId="165" fontId="54" fillId="0" borderId="0"/>
    <xf numFmtId="0" fontId="25" fillId="0" borderId="0"/>
    <xf numFmtId="0" fontId="2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54" fillId="0" borderId="0"/>
    <xf numFmtId="0" fontId="27" fillId="0" borderId="0" applyNumberFormat="0" applyFont="0">
      <alignment readingOrder="1"/>
      <protection locked="0"/>
    </xf>
    <xf numFmtId="0" fontId="25" fillId="0" borderId="0"/>
    <xf numFmtId="0" fontId="7" fillId="0" borderId="0"/>
    <xf numFmtId="0" fontId="6" fillId="0" borderId="0"/>
    <xf numFmtId="0" fontId="25" fillId="0" borderId="0"/>
    <xf numFmtId="0" fontId="11" fillId="0" borderId="0"/>
    <xf numFmtId="0" fontId="26" fillId="0" borderId="0"/>
    <xf numFmtId="0" fontId="25" fillId="0" borderId="0"/>
    <xf numFmtId="170" fontId="55" fillId="0" borderId="0"/>
    <xf numFmtId="0" fontId="6" fillId="0" borderId="0"/>
    <xf numFmtId="0" fontId="7" fillId="0" borderId="0"/>
    <xf numFmtId="0" fontId="11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7" fillId="0" borderId="0"/>
    <xf numFmtId="0" fontId="28" fillId="0" borderId="0"/>
    <xf numFmtId="0" fontId="28" fillId="0" borderId="0"/>
    <xf numFmtId="0" fontId="6" fillId="0" borderId="0"/>
    <xf numFmtId="0" fontId="6" fillId="0" borderId="0"/>
    <xf numFmtId="0" fontId="25" fillId="0" borderId="0"/>
    <xf numFmtId="0" fontId="25" fillId="0" borderId="0"/>
    <xf numFmtId="0" fontId="25" fillId="0" borderId="0"/>
    <xf numFmtId="0" fontId="28" fillId="0" borderId="0"/>
    <xf numFmtId="0" fontId="7" fillId="0" borderId="0"/>
    <xf numFmtId="0" fontId="6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28" fillId="54" borderId="16" applyNumberFormat="0" applyFont="0" applyAlignment="0" applyProtection="0"/>
    <xf numFmtId="0" fontId="10" fillId="54" borderId="16" applyNumberFormat="0" applyFont="0" applyAlignment="0" applyProtection="0"/>
    <xf numFmtId="0" fontId="6" fillId="8" borderId="8" applyNumberFormat="0" applyFont="0" applyAlignment="0" applyProtection="0"/>
    <xf numFmtId="0" fontId="10" fillId="54" borderId="16" applyNumberFormat="0" applyFont="0" applyAlignment="0" applyProtection="0"/>
    <xf numFmtId="0" fontId="11" fillId="8" borderId="8" applyNumberFormat="0" applyFont="0" applyAlignment="0" applyProtection="0"/>
    <xf numFmtId="0" fontId="28" fillId="54" borderId="16" applyNumberFormat="0" applyFont="0" applyAlignment="0" applyProtection="0"/>
    <xf numFmtId="0" fontId="11" fillId="8" borderId="8" applyNumberFormat="0" applyFont="0" applyAlignment="0" applyProtection="0"/>
    <xf numFmtId="0" fontId="6" fillId="8" borderId="8" applyNumberFormat="0" applyFont="0" applyAlignment="0" applyProtection="0"/>
    <xf numFmtId="0" fontId="6" fillId="8" borderId="8" applyNumberFormat="0" applyFont="0" applyAlignment="0" applyProtection="0"/>
    <xf numFmtId="0" fontId="6" fillId="8" borderId="8" applyNumberFormat="0" applyFont="0" applyAlignment="0" applyProtection="0"/>
    <xf numFmtId="0" fontId="6" fillId="8" borderId="8" applyNumberFormat="0" applyFont="0" applyAlignment="0" applyProtection="0"/>
    <xf numFmtId="0" fontId="6" fillId="8" borderId="8" applyNumberFormat="0" applyFont="0" applyAlignment="0" applyProtection="0"/>
    <xf numFmtId="0" fontId="6" fillId="8" borderId="8" applyNumberFormat="0" applyFont="0" applyAlignment="0" applyProtection="0"/>
    <xf numFmtId="0" fontId="6" fillId="8" borderId="8" applyNumberFormat="0" applyFont="0" applyAlignment="0" applyProtection="0"/>
    <xf numFmtId="0" fontId="6" fillId="8" borderId="8" applyNumberFormat="0" applyFont="0" applyAlignment="0" applyProtection="0"/>
    <xf numFmtId="0" fontId="56" fillId="51" borderId="17" applyNumberFormat="0" applyAlignment="0" applyProtection="0"/>
    <xf numFmtId="0" fontId="57" fillId="6" borderId="5" applyNumberFormat="0" applyAlignment="0" applyProtection="0"/>
    <xf numFmtId="0" fontId="56" fillId="51" borderId="17" applyNumberFormat="0" applyAlignment="0" applyProtection="0"/>
    <xf numFmtId="0" fontId="58" fillId="6" borderId="5" applyNumberFormat="0" applyAlignment="0" applyProtection="0"/>
    <xf numFmtId="0" fontId="58" fillId="6" borderId="5" applyNumberFormat="0" applyAlignment="0" applyProtection="0"/>
    <xf numFmtId="9" fontId="25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2" fontId="7" fillId="0" borderId="0" applyFill="0" applyBorder="0" applyProtection="0">
      <alignment horizontal="right"/>
    </xf>
    <xf numFmtId="0" fontId="59" fillId="55" borderId="18" applyNumberFormat="0" applyAlignment="0" applyProtection="0"/>
    <xf numFmtId="0" fontId="59" fillId="55" borderId="18" applyNumberFormat="0" applyAlignment="0" applyProtection="0"/>
    <xf numFmtId="0" fontId="59" fillId="55" borderId="18" applyNumberFormat="0" applyAlignment="0" applyProtection="0"/>
    <xf numFmtId="2" fontId="59" fillId="56" borderId="18" applyProtection="0">
      <alignment horizontal="right"/>
    </xf>
    <xf numFmtId="2" fontId="59" fillId="56" borderId="18" applyProtection="0">
      <alignment horizontal="right"/>
    </xf>
    <xf numFmtId="2" fontId="59" fillId="56" borderId="18" applyProtection="0">
      <alignment horizontal="right"/>
    </xf>
    <xf numFmtId="14" fontId="60" fillId="55" borderId="0" applyBorder="0" applyProtection="0">
      <alignment horizontal="left"/>
    </xf>
    <xf numFmtId="171" fontId="8" fillId="57" borderId="18" applyProtection="0">
      <alignment horizontal="right"/>
    </xf>
    <xf numFmtId="171" fontId="8" fillId="57" borderId="18" applyProtection="0">
      <alignment horizontal="right"/>
    </xf>
    <xf numFmtId="171" fontId="8" fillId="57" borderId="18" applyProtection="0">
      <alignment horizontal="right"/>
    </xf>
    <xf numFmtId="2" fontId="8" fillId="57" borderId="18" applyProtection="0">
      <alignment horizontal="right"/>
    </xf>
    <xf numFmtId="2" fontId="8" fillId="57" borderId="18" applyProtection="0">
      <alignment horizontal="right"/>
    </xf>
    <xf numFmtId="2" fontId="8" fillId="57" borderId="18" applyProtection="0">
      <alignment horizontal="right"/>
    </xf>
    <xf numFmtId="14" fontId="61" fillId="58" borderId="18" applyProtection="0">
      <alignment horizontal="right"/>
    </xf>
    <xf numFmtId="14" fontId="61" fillId="58" borderId="18" applyProtection="0">
      <alignment horizontal="right"/>
    </xf>
    <xf numFmtId="14" fontId="61" fillId="58" borderId="18" applyProtection="0">
      <alignment horizontal="right"/>
    </xf>
    <xf numFmtId="14" fontId="61" fillId="58" borderId="18" applyProtection="0">
      <alignment horizontal="left"/>
    </xf>
    <xf numFmtId="14" fontId="61" fillId="58" borderId="18" applyProtection="0">
      <alignment horizontal="left"/>
    </xf>
    <xf numFmtId="14" fontId="61" fillId="58" borderId="18" applyProtection="0">
      <alignment horizontal="left"/>
    </xf>
    <xf numFmtId="0" fontId="62" fillId="55" borderId="18" applyNumberFormat="0" applyProtection="0">
      <alignment horizontal="left"/>
    </xf>
    <xf numFmtId="0" fontId="62" fillId="55" borderId="18" applyNumberFormat="0" applyProtection="0">
      <alignment horizontal="left"/>
    </xf>
    <xf numFmtId="0" fontId="62" fillId="55" borderId="18" applyNumberFormat="0" applyProtection="0">
      <alignment horizontal="left"/>
    </xf>
    <xf numFmtId="0" fontId="6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4" fillId="0" borderId="19" applyNumberFormat="0" applyFill="0" applyAlignment="0" applyProtection="0"/>
    <xf numFmtId="0" fontId="65" fillId="0" borderId="9" applyNumberFormat="0" applyFill="0" applyAlignment="0" applyProtection="0"/>
    <xf numFmtId="0" fontId="64" fillId="0" borderId="19" applyNumberFormat="0" applyFill="0" applyAlignment="0" applyProtection="0"/>
    <xf numFmtId="0" fontId="66" fillId="0" borderId="9" applyNumberFormat="0" applyFill="0" applyAlignment="0" applyProtection="0"/>
    <xf numFmtId="0" fontId="66" fillId="0" borderId="9" applyNumberFormat="0" applyFill="0" applyAlignment="0" applyProtection="0"/>
    <xf numFmtId="0" fontId="67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70" fillId="0" borderId="0"/>
    <xf numFmtId="0" fontId="2" fillId="0" borderId="0" applyNumberFormat="0" applyFill="0" applyBorder="0" applyAlignment="0" applyProtection="0"/>
    <xf numFmtId="0" fontId="37" fillId="0" borderId="1" applyNumberFormat="0" applyFill="0" applyAlignment="0" applyProtection="0"/>
    <xf numFmtId="0" fontId="39" fillId="0" borderId="2" applyNumberFormat="0" applyFill="0" applyAlignment="0" applyProtection="0"/>
    <xf numFmtId="0" fontId="41" fillId="0" borderId="3" applyNumberFormat="0" applyFill="0" applyAlignment="0" applyProtection="0"/>
    <xf numFmtId="0" fontId="41" fillId="0" borderId="0" applyNumberFormat="0" applyFill="0" applyBorder="0" applyAlignment="0" applyProtection="0"/>
    <xf numFmtId="0" fontId="34" fillId="2" borderId="0" applyNumberFormat="0" applyBorder="0" applyAlignment="0" applyProtection="0"/>
    <xf numFmtId="0" fontId="16" fillId="3" borderId="0" applyNumberFormat="0" applyBorder="0" applyAlignment="0" applyProtection="0"/>
    <xf numFmtId="0" fontId="52" fillId="4" borderId="0" applyNumberFormat="0" applyBorder="0" applyAlignment="0" applyProtection="0"/>
    <xf numFmtId="0" fontId="46" fillId="5" borderId="4" applyNumberFormat="0" applyAlignment="0" applyProtection="0"/>
    <xf numFmtId="0" fontId="57" fillId="6" borderId="5" applyNumberFormat="0" applyAlignment="0" applyProtection="0"/>
    <xf numFmtId="0" fontId="19" fillId="6" borderId="4" applyNumberFormat="0" applyAlignment="0" applyProtection="0"/>
    <xf numFmtId="0" fontId="49" fillId="0" borderId="6" applyNumberFormat="0" applyFill="0" applyAlignment="0" applyProtection="0"/>
    <xf numFmtId="0" fontId="22" fillId="7" borderId="7" applyNumberFormat="0" applyAlignment="0" applyProtection="0"/>
    <xf numFmtId="0" fontId="68" fillId="0" borderId="0" applyNumberFormat="0" applyFill="0" applyBorder="0" applyAlignment="0" applyProtection="0"/>
    <xf numFmtId="0" fontId="6" fillId="8" borderId="8" applyNumberFormat="0" applyFont="0" applyAlignment="0" applyProtection="0"/>
    <xf numFmtId="0" fontId="30" fillId="0" borderId="0" applyNumberFormat="0" applyFill="0" applyBorder="0" applyAlignment="0" applyProtection="0"/>
    <xf numFmtId="0" fontId="65" fillId="0" borderId="9" applyNumberFormat="0" applyFill="0" applyAlignment="0" applyProtection="0"/>
    <xf numFmtId="0" fontId="13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13" fillId="20" borderId="0" applyNumberFormat="0" applyBorder="0" applyAlignment="0" applyProtection="0"/>
    <xf numFmtId="0" fontId="13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13" fillId="24" borderId="0" applyNumberFormat="0" applyBorder="0" applyAlignment="0" applyProtection="0"/>
    <xf numFmtId="0" fontId="13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13" fillId="28" borderId="0" applyNumberFormat="0" applyBorder="0" applyAlignment="0" applyProtection="0"/>
    <xf numFmtId="0" fontId="13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13" fillId="32" borderId="0" applyNumberFormat="0" applyBorder="0" applyAlignment="0" applyProtection="0"/>
    <xf numFmtId="0" fontId="27" fillId="0" borderId="0" applyNumberFormat="0" applyFont="0">
      <alignment readingOrder="1"/>
      <protection locked="0"/>
    </xf>
    <xf numFmtId="0" fontId="27" fillId="0" borderId="0" applyNumberFormat="0" applyFont="0">
      <alignment readingOrder="1"/>
      <protection locked="0"/>
    </xf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1" fillId="0" borderId="0"/>
    <xf numFmtId="43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85" fillId="0" borderId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1" fillId="0" borderId="0"/>
    <xf numFmtId="0" fontId="26" fillId="0" borderId="0"/>
    <xf numFmtId="0" fontId="11" fillId="0" borderId="0"/>
    <xf numFmtId="9" fontId="26" fillId="0" borderId="0" applyFont="0" applyFill="0" applyBorder="0" applyAlignment="0" applyProtection="0"/>
  </cellStyleXfs>
  <cellXfs count="72">
    <xf numFmtId="0" fontId="0" fillId="0" borderId="0" xfId="0"/>
    <xf numFmtId="0" fontId="1" fillId="0" borderId="0" xfId="0" applyFont="1"/>
    <xf numFmtId="0" fontId="72" fillId="0" borderId="0" xfId="0" applyFont="1" applyAlignment="1">
      <alignment horizontal="centerContinuous"/>
    </xf>
    <xf numFmtId="0" fontId="6" fillId="0" borderId="0" xfId="0" applyFont="1" applyAlignment="1">
      <alignment horizontal="centerContinuous"/>
    </xf>
    <xf numFmtId="0" fontId="6" fillId="0" borderId="0" xfId="0" applyFont="1"/>
    <xf numFmtId="0" fontId="74" fillId="0" borderId="0" xfId="0" applyFont="1" applyAlignment="1">
      <alignment horizontal="centerContinuous"/>
    </xf>
    <xf numFmtId="164" fontId="6" fillId="0" borderId="0" xfId="0" applyNumberFormat="1" applyFont="1"/>
    <xf numFmtId="0" fontId="6" fillId="60" borderId="0" xfId="0" applyFont="1" applyFill="1"/>
    <xf numFmtId="0" fontId="73" fillId="60" borderId="0" xfId="0" applyFont="1" applyFill="1"/>
    <xf numFmtId="164" fontId="6" fillId="60" borderId="0" xfId="0" applyNumberFormat="1" applyFont="1" applyFill="1"/>
    <xf numFmtId="0" fontId="73" fillId="60" borderId="0" xfId="0" quotePrefix="1" applyFont="1" applyFill="1" applyAlignment="1">
      <alignment horizontal="left"/>
    </xf>
    <xf numFmtId="0" fontId="80" fillId="0" borderId="0" xfId="0" applyFont="1"/>
    <xf numFmtId="0" fontId="78" fillId="0" borderId="0" xfId="0" applyFont="1" applyAlignment="1">
      <alignment horizontal="left"/>
    </xf>
    <xf numFmtId="0" fontId="78" fillId="59" borderId="0" xfId="0" applyFont="1" applyFill="1" applyAlignment="1">
      <alignment horizontal="left"/>
    </xf>
    <xf numFmtId="0" fontId="78" fillId="60" borderId="0" xfId="0" applyFont="1" applyFill="1" applyAlignment="1">
      <alignment horizontal="left"/>
    </xf>
    <xf numFmtId="164" fontId="78" fillId="0" borderId="0" xfId="322" applyNumberFormat="1" applyFont="1" applyAlignment="1">
      <alignment horizontal="center"/>
    </xf>
    <xf numFmtId="164" fontId="78" fillId="59" borderId="0" xfId="322" applyNumberFormat="1" applyFont="1" applyFill="1" applyAlignment="1">
      <alignment horizontal="center"/>
    </xf>
    <xf numFmtId="0" fontId="83" fillId="0" borderId="0" xfId="0" applyFont="1"/>
    <xf numFmtId="0" fontId="78" fillId="0" borderId="0" xfId="0" applyFont="1"/>
    <xf numFmtId="0" fontId="78" fillId="61" borderId="0" xfId="0" applyFont="1" applyFill="1" applyAlignment="1">
      <alignment horizontal="centerContinuous"/>
    </xf>
    <xf numFmtId="3" fontId="78" fillId="59" borderId="0" xfId="0" applyNumberFormat="1" applyFont="1" applyFill="1" applyAlignment="1">
      <alignment horizontal="center"/>
    </xf>
    <xf numFmtId="0" fontId="78" fillId="0" borderId="0" xfId="0" applyFont="1" applyAlignment="1" applyProtection="1">
      <alignment horizontal="center"/>
      <protection locked="0"/>
    </xf>
    <xf numFmtId="3" fontId="78" fillId="0" borderId="0" xfId="0" applyNumberFormat="1" applyFont="1" applyAlignment="1">
      <alignment horizontal="center"/>
    </xf>
    <xf numFmtId="3" fontId="84" fillId="59" borderId="0" xfId="0" applyNumberFormat="1" applyFont="1" applyFill="1" applyAlignment="1">
      <alignment horizontal="centerContinuous"/>
    </xf>
    <xf numFmtId="3" fontId="84" fillId="0" borderId="0" xfId="0" applyNumberFormat="1" applyFont="1" applyAlignment="1">
      <alignment horizontal="centerContinuous"/>
    </xf>
    <xf numFmtId="3" fontId="84" fillId="60" borderId="0" xfId="0" applyNumberFormat="1" applyFont="1" applyFill="1" applyAlignment="1">
      <alignment horizontal="centerContinuous"/>
    </xf>
    <xf numFmtId="0" fontId="78" fillId="60" borderId="0" xfId="0" applyFont="1" applyFill="1"/>
    <xf numFmtId="3" fontId="84" fillId="59" borderId="0" xfId="0" applyNumberFormat="1" applyFont="1" applyFill="1" applyAlignment="1">
      <alignment horizontal="center"/>
    </xf>
    <xf numFmtId="3" fontId="84" fillId="0" borderId="0" xfId="0" applyNumberFormat="1" applyFont="1" applyAlignment="1">
      <alignment horizontal="center"/>
    </xf>
    <xf numFmtId="3" fontId="84" fillId="60" borderId="0" xfId="0" applyNumberFormat="1" applyFont="1" applyFill="1" applyAlignment="1">
      <alignment horizontal="center"/>
    </xf>
    <xf numFmtId="164" fontId="83" fillId="0" borderId="0" xfId="425" applyNumberFormat="1" applyFont="1"/>
    <xf numFmtId="3" fontId="78" fillId="0" borderId="0" xfId="0" applyNumberFormat="1" applyFont="1" applyAlignment="1">
      <alignment horizontal="centerContinuous"/>
    </xf>
    <xf numFmtId="0" fontId="81" fillId="60" borderId="0" xfId="0" applyFont="1" applyFill="1"/>
    <xf numFmtId="0" fontId="78" fillId="0" borderId="0" xfId="0" applyFont="1" applyAlignment="1">
      <alignment horizontal="centerContinuous"/>
    </xf>
    <xf numFmtId="0" fontId="78" fillId="61" borderId="0" xfId="0" applyFont="1" applyFill="1" applyAlignment="1">
      <alignment horizontal="centerContinuous" wrapText="1"/>
    </xf>
    <xf numFmtId="0" fontId="77" fillId="0" borderId="0" xfId="0" applyFont="1" applyAlignment="1">
      <alignment horizontal="centerContinuous"/>
    </xf>
    <xf numFmtId="0" fontId="78" fillId="60" borderId="0" xfId="0" applyFont="1" applyFill="1" applyAlignment="1">
      <alignment horizontal="centerContinuous"/>
    </xf>
    <xf numFmtId="0" fontId="83" fillId="60" borderId="0" xfId="0" applyFont="1" applyFill="1" applyAlignment="1">
      <alignment horizontal="centerContinuous"/>
    </xf>
    <xf numFmtId="0" fontId="80" fillId="0" borderId="0" xfId="0" applyFont="1" applyAlignment="1">
      <alignment horizontal="left"/>
    </xf>
    <xf numFmtId="0" fontId="75" fillId="0" borderId="0" xfId="0" applyFont="1" applyAlignment="1">
      <alignment horizontal="centerContinuous"/>
    </xf>
    <xf numFmtId="0" fontId="83" fillId="0" borderId="0" xfId="0" applyFont="1" applyAlignment="1">
      <alignment horizontal="centerContinuous"/>
    </xf>
    <xf numFmtId="165" fontId="82" fillId="0" borderId="0" xfId="0" applyNumberFormat="1" applyFont="1" applyAlignment="1">
      <alignment horizontal="centerContinuous"/>
    </xf>
    <xf numFmtId="0" fontId="83" fillId="59" borderId="0" xfId="0" applyFont="1" applyFill="1" applyAlignment="1">
      <alignment horizontal="centerContinuous"/>
    </xf>
    <xf numFmtId="165" fontId="83" fillId="0" borderId="0" xfId="0" applyNumberFormat="1" applyFont="1" applyAlignment="1">
      <alignment horizontal="left"/>
    </xf>
    <xf numFmtId="0" fontId="83" fillId="0" borderId="0" xfId="0" applyFont="1" applyAlignment="1">
      <alignment horizontal="left"/>
    </xf>
    <xf numFmtId="0" fontId="83" fillId="0" borderId="0" xfId="0" applyFont="1" applyAlignment="1">
      <alignment horizontal="center"/>
    </xf>
    <xf numFmtId="0" fontId="83" fillId="59" borderId="0" xfId="0" applyFont="1" applyFill="1" applyAlignment="1">
      <alignment horizontal="center"/>
    </xf>
    <xf numFmtId="165" fontId="82" fillId="60" borderId="0" xfId="0" applyNumberFormat="1" applyFont="1" applyFill="1" applyAlignment="1">
      <alignment horizontal="centerContinuous"/>
    </xf>
    <xf numFmtId="165" fontId="83" fillId="60" borderId="0" xfId="0" applyNumberFormat="1" applyFont="1" applyFill="1" applyAlignment="1">
      <alignment horizontal="left"/>
    </xf>
    <xf numFmtId="0" fontId="83" fillId="60" borderId="0" xfId="0" applyFont="1" applyFill="1" applyAlignment="1">
      <alignment horizontal="left"/>
    </xf>
    <xf numFmtId="0" fontId="83" fillId="60" borderId="0" xfId="0" applyFont="1" applyFill="1" applyAlignment="1">
      <alignment horizontal="center"/>
    </xf>
    <xf numFmtId="0" fontId="6" fillId="60" borderId="0" xfId="0" applyFont="1" applyFill="1" applyAlignment="1">
      <alignment horizontal="centerContinuous"/>
    </xf>
    <xf numFmtId="165" fontId="6" fillId="60" borderId="0" xfId="0" applyNumberFormat="1" applyFont="1" applyFill="1" applyAlignment="1">
      <alignment horizontal="centerContinuous"/>
    </xf>
    <xf numFmtId="165" fontId="76" fillId="60" borderId="0" xfId="0" applyNumberFormat="1" applyFont="1" applyFill="1" applyAlignment="1">
      <alignment horizontal="centerContinuous"/>
    </xf>
    <xf numFmtId="0" fontId="79" fillId="60" borderId="0" xfId="0" applyFont="1" applyFill="1"/>
    <xf numFmtId="0" fontId="78" fillId="61" borderId="0" xfId="0" applyFont="1" applyFill="1"/>
    <xf numFmtId="3" fontId="84" fillId="62" borderId="0" xfId="0" applyNumberFormat="1" applyFont="1" applyFill="1" applyAlignment="1">
      <alignment horizontal="centerContinuous"/>
    </xf>
    <xf numFmtId="0" fontId="78" fillId="0" borderId="0" xfId="0" applyFont="1" applyProtection="1">
      <protection locked="0"/>
    </xf>
    <xf numFmtId="0" fontId="78" fillId="62" borderId="0" xfId="0" applyFont="1" applyFill="1" applyAlignment="1">
      <alignment horizontal="left"/>
    </xf>
    <xf numFmtId="3" fontId="84" fillId="62" borderId="0" xfId="0" applyNumberFormat="1" applyFont="1" applyFill="1" applyAlignment="1">
      <alignment horizontal="center"/>
    </xf>
    <xf numFmtId="3" fontId="83" fillId="0" borderId="0" xfId="0" applyNumberFormat="1" applyFont="1"/>
    <xf numFmtId="0" fontId="75" fillId="61" borderId="0" xfId="0" applyFont="1" applyFill="1" applyAlignment="1">
      <alignment horizontal="center" wrapText="1"/>
    </xf>
    <xf numFmtId="0" fontId="75" fillId="61" borderId="0" xfId="0" applyFont="1" applyFill="1" applyAlignment="1">
      <alignment horizontal="centerContinuous"/>
    </xf>
    <xf numFmtId="0" fontId="75" fillId="61" borderId="0" xfId="0" applyFont="1" applyFill="1" applyAlignment="1">
      <alignment horizontal="center"/>
    </xf>
    <xf numFmtId="0" fontId="75" fillId="60" borderId="0" xfId="0" applyFont="1" applyFill="1" applyAlignment="1">
      <alignment horizontal="center"/>
    </xf>
    <xf numFmtId="0" fontId="78" fillId="59" borderId="0" xfId="0" applyFont="1" applyFill="1" applyAlignment="1">
      <alignment horizontal="centerContinuous"/>
    </xf>
    <xf numFmtId="0" fontId="83" fillId="62" borderId="0" xfId="0" applyFont="1" applyFill="1" applyAlignment="1">
      <alignment horizontal="centerContinuous"/>
    </xf>
    <xf numFmtId="164" fontId="83" fillId="0" borderId="0" xfId="0" applyNumberFormat="1" applyFont="1"/>
    <xf numFmtId="0" fontId="78" fillId="63" borderId="0" xfId="0" applyFont="1" applyFill="1" applyAlignment="1">
      <alignment horizontal="left"/>
    </xf>
    <xf numFmtId="3" fontId="84" fillId="63" borderId="0" xfId="0" applyNumberFormat="1" applyFont="1" applyFill="1" applyAlignment="1">
      <alignment horizontal="center"/>
    </xf>
    <xf numFmtId="3" fontId="84" fillId="63" borderId="0" xfId="0" applyNumberFormat="1" applyFont="1" applyFill="1" applyAlignment="1">
      <alignment horizontal="centerContinuous"/>
    </xf>
    <xf numFmtId="0" fontId="83" fillId="63" borderId="0" xfId="0" applyFont="1" applyFill="1" applyAlignment="1">
      <alignment horizontal="centerContinuous"/>
    </xf>
  </cellXfs>
  <cellStyles count="444">
    <cellStyle name="_ColumnTitles" xfId="1" xr:uid="{00000000-0005-0000-0000-000000000000}"/>
    <cellStyle name="_ColumnTitles 2" xfId="2" xr:uid="{00000000-0005-0000-0000-000001000000}"/>
    <cellStyle name="_DateRange" xfId="3" xr:uid="{00000000-0005-0000-0000-000002000000}"/>
    <cellStyle name="_DateRange 2" xfId="4" xr:uid="{00000000-0005-0000-0000-000003000000}"/>
    <cellStyle name="_Hidden" xfId="5" xr:uid="{00000000-0005-0000-0000-000004000000}"/>
    <cellStyle name="_Normal" xfId="6" xr:uid="{00000000-0005-0000-0000-000005000000}"/>
    <cellStyle name="_Percentage" xfId="7" xr:uid="{00000000-0005-0000-0000-000006000000}"/>
    <cellStyle name="_PercentageBold" xfId="8" xr:uid="{00000000-0005-0000-0000-000007000000}"/>
    <cellStyle name="_SeriesAttributes" xfId="9" xr:uid="{00000000-0005-0000-0000-000008000000}"/>
    <cellStyle name="_SeriesAttributes 2" xfId="10" xr:uid="{00000000-0005-0000-0000-000009000000}"/>
    <cellStyle name="_SeriesData" xfId="11" xr:uid="{00000000-0005-0000-0000-00000A000000}"/>
    <cellStyle name="_SeriesData 2" xfId="12" xr:uid="{00000000-0005-0000-0000-00000B000000}"/>
    <cellStyle name="_SeriesDataNA" xfId="13" xr:uid="{00000000-0005-0000-0000-00000C000000}"/>
    <cellStyle name="_SeriesDataStatistics" xfId="14" xr:uid="{00000000-0005-0000-0000-00000D000000}"/>
    <cellStyle name="20% - Accent1" xfId="392" builtinId="30" customBuiltin="1"/>
    <cellStyle name="20% - Accent1 2" xfId="15" xr:uid="{00000000-0005-0000-0000-00000F000000}"/>
    <cellStyle name="20% - Accent1 2 2" xfId="16" xr:uid="{00000000-0005-0000-0000-000010000000}"/>
    <cellStyle name="20% - Accent1 2 3" xfId="17" xr:uid="{00000000-0005-0000-0000-000011000000}"/>
    <cellStyle name="20% - Accent1 3" xfId="18" xr:uid="{00000000-0005-0000-0000-000012000000}"/>
    <cellStyle name="20% - Accent1 4" xfId="19" xr:uid="{00000000-0005-0000-0000-000013000000}"/>
    <cellStyle name="20% - Accent1 5" xfId="20" xr:uid="{00000000-0005-0000-0000-000014000000}"/>
    <cellStyle name="20% - Accent1 6" xfId="21" xr:uid="{00000000-0005-0000-0000-000015000000}"/>
    <cellStyle name="20% - Accent1 7" xfId="22" xr:uid="{00000000-0005-0000-0000-000016000000}"/>
    <cellStyle name="20% - Accent2" xfId="396" builtinId="34" customBuiltin="1"/>
    <cellStyle name="20% - Accent2 2" xfId="23" xr:uid="{00000000-0005-0000-0000-000018000000}"/>
    <cellStyle name="20% - Accent2 2 2" xfId="24" xr:uid="{00000000-0005-0000-0000-000019000000}"/>
    <cellStyle name="20% - Accent2 2 3" xfId="25" xr:uid="{00000000-0005-0000-0000-00001A000000}"/>
    <cellStyle name="20% - Accent2 3" xfId="26" xr:uid="{00000000-0005-0000-0000-00001B000000}"/>
    <cellStyle name="20% - Accent2 4" xfId="27" xr:uid="{00000000-0005-0000-0000-00001C000000}"/>
    <cellStyle name="20% - Accent2 5" xfId="28" xr:uid="{00000000-0005-0000-0000-00001D000000}"/>
    <cellStyle name="20% - Accent2 6" xfId="29" xr:uid="{00000000-0005-0000-0000-00001E000000}"/>
    <cellStyle name="20% - Accent2 7" xfId="30" xr:uid="{00000000-0005-0000-0000-00001F000000}"/>
    <cellStyle name="20% - Accent3" xfId="400" builtinId="38" customBuiltin="1"/>
    <cellStyle name="20% - Accent3 2" xfId="31" xr:uid="{00000000-0005-0000-0000-000021000000}"/>
    <cellStyle name="20% - Accent3 2 2" xfId="32" xr:uid="{00000000-0005-0000-0000-000022000000}"/>
    <cellStyle name="20% - Accent3 2 3" xfId="33" xr:uid="{00000000-0005-0000-0000-000023000000}"/>
    <cellStyle name="20% - Accent3 3" xfId="34" xr:uid="{00000000-0005-0000-0000-000024000000}"/>
    <cellStyle name="20% - Accent3 4" xfId="35" xr:uid="{00000000-0005-0000-0000-000025000000}"/>
    <cellStyle name="20% - Accent3 5" xfId="36" xr:uid="{00000000-0005-0000-0000-000026000000}"/>
    <cellStyle name="20% - Accent3 6" xfId="37" xr:uid="{00000000-0005-0000-0000-000027000000}"/>
    <cellStyle name="20% - Accent3 7" xfId="38" xr:uid="{00000000-0005-0000-0000-000028000000}"/>
    <cellStyle name="20% - Accent4" xfId="404" builtinId="42" customBuiltin="1"/>
    <cellStyle name="20% - Accent4 2" xfId="39" xr:uid="{00000000-0005-0000-0000-00002A000000}"/>
    <cellStyle name="20% - Accent4 2 2" xfId="40" xr:uid="{00000000-0005-0000-0000-00002B000000}"/>
    <cellStyle name="20% - Accent4 2 3" xfId="41" xr:uid="{00000000-0005-0000-0000-00002C000000}"/>
    <cellStyle name="20% - Accent4 3" xfId="42" xr:uid="{00000000-0005-0000-0000-00002D000000}"/>
    <cellStyle name="20% - Accent4 4" xfId="43" xr:uid="{00000000-0005-0000-0000-00002E000000}"/>
    <cellStyle name="20% - Accent4 5" xfId="44" xr:uid="{00000000-0005-0000-0000-00002F000000}"/>
    <cellStyle name="20% - Accent4 6" xfId="45" xr:uid="{00000000-0005-0000-0000-000030000000}"/>
    <cellStyle name="20% - Accent4 7" xfId="46" xr:uid="{00000000-0005-0000-0000-000031000000}"/>
    <cellStyle name="20% - Accent5" xfId="408" builtinId="46" customBuiltin="1"/>
    <cellStyle name="20% - Accent5 2" xfId="47" xr:uid="{00000000-0005-0000-0000-000033000000}"/>
    <cellStyle name="20% - Accent5 2 2" xfId="48" xr:uid="{00000000-0005-0000-0000-000034000000}"/>
    <cellStyle name="20% - Accent5 2 3" xfId="49" xr:uid="{00000000-0005-0000-0000-000035000000}"/>
    <cellStyle name="20% - Accent5 3" xfId="50" xr:uid="{00000000-0005-0000-0000-000036000000}"/>
    <cellStyle name="20% - Accent5 4" xfId="51" xr:uid="{00000000-0005-0000-0000-000037000000}"/>
    <cellStyle name="20% - Accent5 5" xfId="52" xr:uid="{00000000-0005-0000-0000-000038000000}"/>
    <cellStyle name="20% - Accent5 6" xfId="53" xr:uid="{00000000-0005-0000-0000-000039000000}"/>
    <cellStyle name="20% - Accent5 7" xfId="54" xr:uid="{00000000-0005-0000-0000-00003A000000}"/>
    <cellStyle name="20% - Accent6" xfId="412" builtinId="50" customBuiltin="1"/>
    <cellStyle name="20% - Accent6 2" xfId="55" xr:uid="{00000000-0005-0000-0000-00003C000000}"/>
    <cellStyle name="20% - Accent6 2 2" xfId="56" xr:uid="{00000000-0005-0000-0000-00003D000000}"/>
    <cellStyle name="20% - Accent6 2 3" xfId="57" xr:uid="{00000000-0005-0000-0000-00003E000000}"/>
    <cellStyle name="20% - Accent6 3" xfId="58" xr:uid="{00000000-0005-0000-0000-00003F000000}"/>
    <cellStyle name="20% - Accent6 4" xfId="59" xr:uid="{00000000-0005-0000-0000-000040000000}"/>
    <cellStyle name="20% - Accent6 5" xfId="60" xr:uid="{00000000-0005-0000-0000-000041000000}"/>
    <cellStyle name="20% - Accent6 6" xfId="61" xr:uid="{00000000-0005-0000-0000-000042000000}"/>
    <cellStyle name="20% - Accent6 7" xfId="62" xr:uid="{00000000-0005-0000-0000-000043000000}"/>
    <cellStyle name="40% - Accent1" xfId="393" builtinId="31" customBuiltin="1"/>
    <cellStyle name="40% - Accent1 2" xfId="63" xr:uid="{00000000-0005-0000-0000-000045000000}"/>
    <cellStyle name="40% - Accent1 2 2" xfId="64" xr:uid="{00000000-0005-0000-0000-000046000000}"/>
    <cellStyle name="40% - Accent1 2 3" xfId="65" xr:uid="{00000000-0005-0000-0000-000047000000}"/>
    <cellStyle name="40% - Accent1 3" xfId="66" xr:uid="{00000000-0005-0000-0000-000048000000}"/>
    <cellStyle name="40% - Accent1 4" xfId="67" xr:uid="{00000000-0005-0000-0000-000049000000}"/>
    <cellStyle name="40% - Accent1 5" xfId="68" xr:uid="{00000000-0005-0000-0000-00004A000000}"/>
    <cellStyle name="40% - Accent1 6" xfId="69" xr:uid="{00000000-0005-0000-0000-00004B000000}"/>
    <cellStyle name="40% - Accent1 7" xfId="70" xr:uid="{00000000-0005-0000-0000-00004C000000}"/>
    <cellStyle name="40% - Accent2" xfId="397" builtinId="35" customBuiltin="1"/>
    <cellStyle name="40% - Accent2 2" xfId="71" xr:uid="{00000000-0005-0000-0000-00004E000000}"/>
    <cellStyle name="40% - Accent2 2 2" xfId="72" xr:uid="{00000000-0005-0000-0000-00004F000000}"/>
    <cellStyle name="40% - Accent2 2 3" xfId="73" xr:uid="{00000000-0005-0000-0000-000050000000}"/>
    <cellStyle name="40% - Accent2 3" xfId="74" xr:uid="{00000000-0005-0000-0000-000051000000}"/>
    <cellStyle name="40% - Accent2 4" xfId="75" xr:uid="{00000000-0005-0000-0000-000052000000}"/>
    <cellStyle name="40% - Accent2 5" xfId="76" xr:uid="{00000000-0005-0000-0000-000053000000}"/>
    <cellStyle name="40% - Accent2 6" xfId="77" xr:uid="{00000000-0005-0000-0000-000054000000}"/>
    <cellStyle name="40% - Accent2 7" xfId="78" xr:uid="{00000000-0005-0000-0000-000055000000}"/>
    <cellStyle name="40% - Accent3" xfId="401" builtinId="39" customBuiltin="1"/>
    <cellStyle name="40% - Accent3 2" xfId="79" xr:uid="{00000000-0005-0000-0000-000057000000}"/>
    <cellStyle name="40% - Accent3 2 2" xfId="80" xr:uid="{00000000-0005-0000-0000-000058000000}"/>
    <cellStyle name="40% - Accent3 2 3" xfId="81" xr:uid="{00000000-0005-0000-0000-000059000000}"/>
    <cellStyle name="40% - Accent3 3" xfId="82" xr:uid="{00000000-0005-0000-0000-00005A000000}"/>
    <cellStyle name="40% - Accent3 4" xfId="83" xr:uid="{00000000-0005-0000-0000-00005B000000}"/>
    <cellStyle name="40% - Accent3 5" xfId="84" xr:uid="{00000000-0005-0000-0000-00005C000000}"/>
    <cellStyle name="40% - Accent3 6" xfId="85" xr:uid="{00000000-0005-0000-0000-00005D000000}"/>
    <cellStyle name="40% - Accent3 7" xfId="86" xr:uid="{00000000-0005-0000-0000-00005E000000}"/>
    <cellStyle name="40% - Accent4" xfId="405" builtinId="43" customBuiltin="1"/>
    <cellStyle name="40% - Accent4 2" xfId="87" xr:uid="{00000000-0005-0000-0000-000060000000}"/>
    <cellStyle name="40% - Accent4 2 2" xfId="88" xr:uid="{00000000-0005-0000-0000-000061000000}"/>
    <cellStyle name="40% - Accent4 2 3" xfId="89" xr:uid="{00000000-0005-0000-0000-000062000000}"/>
    <cellStyle name="40% - Accent4 3" xfId="90" xr:uid="{00000000-0005-0000-0000-000063000000}"/>
    <cellStyle name="40% - Accent4 4" xfId="91" xr:uid="{00000000-0005-0000-0000-000064000000}"/>
    <cellStyle name="40% - Accent4 5" xfId="92" xr:uid="{00000000-0005-0000-0000-000065000000}"/>
    <cellStyle name="40% - Accent4 6" xfId="93" xr:uid="{00000000-0005-0000-0000-000066000000}"/>
    <cellStyle name="40% - Accent4 7" xfId="94" xr:uid="{00000000-0005-0000-0000-000067000000}"/>
    <cellStyle name="40% - Accent5" xfId="409" builtinId="47" customBuiltin="1"/>
    <cellStyle name="40% - Accent5 2" xfId="95" xr:uid="{00000000-0005-0000-0000-000069000000}"/>
    <cellStyle name="40% - Accent5 2 2" xfId="96" xr:uid="{00000000-0005-0000-0000-00006A000000}"/>
    <cellStyle name="40% - Accent5 2 3" xfId="97" xr:uid="{00000000-0005-0000-0000-00006B000000}"/>
    <cellStyle name="40% - Accent5 3" xfId="98" xr:uid="{00000000-0005-0000-0000-00006C000000}"/>
    <cellStyle name="40% - Accent5 4" xfId="99" xr:uid="{00000000-0005-0000-0000-00006D000000}"/>
    <cellStyle name="40% - Accent5 5" xfId="100" xr:uid="{00000000-0005-0000-0000-00006E000000}"/>
    <cellStyle name="40% - Accent5 6" xfId="101" xr:uid="{00000000-0005-0000-0000-00006F000000}"/>
    <cellStyle name="40% - Accent5 7" xfId="102" xr:uid="{00000000-0005-0000-0000-000070000000}"/>
    <cellStyle name="40% - Accent6" xfId="413" builtinId="51" customBuiltin="1"/>
    <cellStyle name="40% - Accent6 2" xfId="103" xr:uid="{00000000-0005-0000-0000-000072000000}"/>
    <cellStyle name="40% - Accent6 2 2" xfId="104" xr:uid="{00000000-0005-0000-0000-000073000000}"/>
    <cellStyle name="40% - Accent6 2 3" xfId="105" xr:uid="{00000000-0005-0000-0000-000074000000}"/>
    <cellStyle name="40% - Accent6 3" xfId="106" xr:uid="{00000000-0005-0000-0000-000075000000}"/>
    <cellStyle name="40% - Accent6 4" xfId="107" xr:uid="{00000000-0005-0000-0000-000076000000}"/>
    <cellStyle name="40% - Accent6 5" xfId="108" xr:uid="{00000000-0005-0000-0000-000077000000}"/>
    <cellStyle name="40% - Accent6 6" xfId="109" xr:uid="{00000000-0005-0000-0000-000078000000}"/>
    <cellStyle name="40% - Accent6 7" xfId="110" xr:uid="{00000000-0005-0000-0000-000079000000}"/>
    <cellStyle name="60% - Accent1" xfId="394" builtinId="32" customBuiltin="1"/>
    <cellStyle name="60% - Accent1 2" xfId="111" xr:uid="{00000000-0005-0000-0000-00007B000000}"/>
    <cellStyle name="60% - Accent1 2 2" xfId="112" xr:uid="{00000000-0005-0000-0000-00007C000000}"/>
    <cellStyle name="60% - Accent1 2 3" xfId="113" xr:uid="{00000000-0005-0000-0000-00007D000000}"/>
    <cellStyle name="60% - Accent1 3" xfId="114" xr:uid="{00000000-0005-0000-0000-00007E000000}"/>
    <cellStyle name="60% - Accent2" xfId="398" builtinId="36" customBuiltin="1"/>
    <cellStyle name="60% - Accent2 2" xfId="115" xr:uid="{00000000-0005-0000-0000-000080000000}"/>
    <cellStyle name="60% - Accent2 2 2" xfId="116" xr:uid="{00000000-0005-0000-0000-000081000000}"/>
    <cellStyle name="60% - Accent2 2 3" xfId="117" xr:uid="{00000000-0005-0000-0000-000082000000}"/>
    <cellStyle name="60% - Accent2 3" xfId="118" xr:uid="{00000000-0005-0000-0000-000083000000}"/>
    <cellStyle name="60% - Accent3" xfId="402" builtinId="40" customBuiltin="1"/>
    <cellStyle name="60% - Accent3 2" xfId="119" xr:uid="{00000000-0005-0000-0000-000085000000}"/>
    <cellStyle name="60% - Accent3 2 2" xfId="120" xr:uid="{00000000-0005-0000-0000-000086000000}"/>
    <cellStyle name="60% - Accent3 2 3" xfId="121" xr:uid="{00000000-0005-0000-0000-000087000000}"/>
    <cellStyle name="60% - Accent3 3" xfId="122" xr:uid="{00000000-0005-0000-0000-000088000000}"/>
    <cellStyle name="60% - Accent4" xfId="406" builtinId="44" customBuiltin="1"/>
    <cellStyle name="60% - Accent4 2" xfId="123" xr:uid="{00000000-0005-0000-0000-00008A000000}"/>
    <cellStyle name="60% - Accent4 2 2" xfId="124" xr:uid="{00000000-0005-0000-0000-00008B000000}"/>
    <cellStyle name="60% - Accent4 2 3" xfId="125" xr:uid="{00000000-0005-0000-0000-00008C000000}"/>
    <cellStyle name="60% - Accent4 3" xfId="126" xr:uid="{00000000-0005-0000-0000-00008D000000}"/>
    <cellStyle name="60% - Accent5" xfId="410" builtinId="48" customBuiltin="1"/>
    <cellStyle name="60% - Accent5 2" xfId="127" xr:uid="{00000000-0005-0000-0000-00008F000000}"/>
    <cellStyle name="60% - Accent5 2 2" xfId="128" xr:uid="{00000000-0005-0000-0000-000090000000}"/>
    <cellStyle name="60% - Accent5 2 3" xfId="129" xr:uid="{00000000-0005-0000-0000-000091000000}"/>
    <cellStyle name="60% - Accent5 3" xfId="130" xr:uid="{00000000-0005-0000-0000-000092000000}"/>
    <cellStyle name="60% - Accent6" xfId="414" builtinId="52" customBuiltin="1"/>
    <cellStyle name="60% - Accent6 2" xfId="131" xr:uid="{00000000-0005-0000-0000-000094000000}"/>
    <cellStyle name="60% - Accent6 2 2" xfId="132" xr:uid="{00000000-0005-0000-0000-000095000000}"/>
    <cellStyle name="60% - Accent6 2 3" xfId="133" xr:uid="{00000000-0005-0000-0000-000096000000}"/>
    <cellStyle name="60% - Accent6 3" xfId="134" xr:uid="{00000000-0005-0000-0000-000097000000}"/>
    <cellStyle name="Accent1" xfId="391" builtinId="29" customBuiltin="1"/>
    <cellStyle name="Accent1 2" xfId="135" xr:uid="{00000000-0005-0000-0000-000099000000}"/>
    <cellStyle name="Accent1 2 2" xfId="136" xr:uid="{00000000-0005-0000-0000-00009A000000}"/>
    <cellStyle name="Accent1 2 3" xfId="137" xr:uid="{00000000-0005-0000-0000-00009B000000}"/>
    <cellStyle name="Accent1 3" xfId="138" xr:uid="{00000000-0005-0000-0000-00009C000000}"/>
    <cellStyle name="Accent2" xfId="395" builtinId="33" customBuiltin="1"/>
    <cellStyle name="Accent2 2" xfId="139" xr:uid="{00000000-0005-0000-0000-00009E000000}"/>
    <cellStyle name="Accent2 2 2" xfId="140" xr:uid="{00000000-0005-0000-0000-00009F000000}"/>
    <cellStyle name="Accent2 2 3" xfId="141" xr:uid="{00000000-0005-0000-0000-0000A0000000}"/>
    <cellStyle name="Accent2 3" xfId="142" xr:uid="{00000000-0005-0000-0000-0000A1000000}"/>
    <cellStyle name="Accent3" xfId="399" builtinId="37" customBuiltin="1"/>
    <cellStyle name="Accent3 2" xfId="143" xr:uid="{00000000-0005-0000-0000-0000A3000000}"/>
    <cellStyle name="Accent3 2 2" xfId="144" xr:uid="{00000000-0005-0000-0000-0000A4000000}"/>
    <cellStyle name="Accent3 2 3" xfId="145" xr:uid="{00000000-0005-0000-0000-0000A5000000}"/>
    <cellStyle name="Accent3 3" xfId="146" xr:uid="{00000000-0005-0000-0000-0000A6000000}"/>
    <cellStyle name="Accent4" xfId="403" builtinId="41" customBuiltin="1"/>
    <cellStyle name="Accent4 2" xfId="147" xr:uid="{00000000-0005-0000-0000-0000A8000000}"/>
    <cellStyle name="Accent4 2 2" xfId="148" xr:uid="{00000000-0005-0000-0000-0000A9000000}"/>
    <cellStyle name="Accent4 2 3" xfId="149" xr:uid="{00000000-0005-0000-0000-0000AA000000}"/>
    <cellStyle name="Accent4 3" xfId="150" xr:uid="{00000000-0005-0000-0000-0000AB000000}"/>
    <cellStyle name="Accent5" xfId="407" builtinId="45" customBuiltin="1"/>
    <cellStyle name="Accent5 2" xfId="151" xr:uid="{00000000-0005-0000-0000-0000AD000000}"/>
    <cellStyle name="Accent5 2 2" xfId="152" xr:uid="{00000000-0005-0000-0000-0000AE000000}"/>
    <cellStyle name="Accent5 2 3" xfId="153" xr:uid="{00000000-0005-0000-0000-0000AF000000}"/>
    <cellStyle name="Accent5 3" xfId="154" xr:uid="{00000000-0005-0000-0000-0000B0000000}"/>
    <cellStyle name="Accent6" xfId="411" builtinId="49" customBuiltin="1"/>
    <cellStyle name="Accent6 2" xfId="155" xr:uid="{00000000-0005-0000-0000-0000B2000000}"/>
    <cellStyle name="Accent6 2 2" xfId="156" xr:uid="{00000000-0005-0000-0000-0000B3000000}"/>
    <cellStyle name="Accent6 2 3" xfId="157" xr:uid="{00000000-0005-0000-0000-0000B4000000}"/>
    <cellStyle name="Accent6 3" xfId="158" xr:uid="{00000000-0005-0000-0000-0000B5000000}"/>
    <cellStyle name="Bad" xfId="380" builtinId="27" customBuiltin="1"/>
    <cellStyle name="Bad 2" xfId="159" xr:uid="{00000000-0005-0000-0000-0000B7000000}"/>
    <cellStyle name="Bad 2 2" xfId="160" xr:uid="{00000000-0005-0000-0000-0000B8000000}"/>
    <cellStyle name="Bad 2 3" xfId="161" xr:uid="{00000000-0005-0000-0000-0000B9000000}"/>
    <cellStyle name="Bad 3" xfId="162" xr:uid="{00000000-0005-0000-0000-0000BA000000}"/>
    <cellStyle name="Calculation" xfId="384" builtinId="22" customBuiltin="1"/>
    <cellStyle name="Calculation 2" xfId="163" xr:uid="{00000000-0005-0000-0000-0000BC000000}"/>
    <cellStyle name="Calculation 2 2" xfId="164" xr:uid="{00000000-0005-0000-0000-0000BD000000}"/>
    <cellStyle name="Calculation 2 2 2" xfId="165" xr:uid="{00000000-0005-0000-0000-0000BE000000}"/>
    <cellStyle name="Calculation 2 3" xfId="166" xr:uid="{00000000-0005-0000-0000-0000BF000000}"/>
    <cellStyle name="Calculation 3" xfId="167" xr:uid="{00000000-0005-0000-0000-0000C0000000}"/>
    <cellStyle name="Check Cell" xfId="386" builtinId="23" customBuiltin="1"/>
    <cellStyle name="Check Cell 2" xfId="168" xr:uid="{00000000-0005-0000-0000-0000C2000000}"/>
    <cellStyle name="Check Cell 2 2" xfId="169" xr:uid="{00000000-0005-0000-0000-0000C3000000}"/>
    <cellStyle name="Check Cell 2 3" xfId="170" xr:uid="{00000000-0005-0000-0000-0000C4000000}"/>
    <cellStyle name="Check Cell 3" xfId="171" xr:uid="{00000000-0005-0000-0000-0000C5000000}"/>
    <cellStyle name="Comma [0] 2" xfId="172" xr:uid="{00000000-0005-0000-0000-0000C7000000}"/>
    <cellStyle name="Comma [0] 2 2" xfId="173" xr:uid="{00000000-0005-0000-0000-0000C8000000}"/>
    <cellStyle name="Comma [0] 3" xfId="174" xr:uid="{00000000-0005-0000-0000-0000C9000000}"/>
    <cellStyle name="Comma 10" xfId="175" xr:uid="{00000000-0005-0000-0000-0000CA000000}"/>
    <cellStyle name="Comma 10 2" xfId="430" xr:uid="{00000000-0005-0000-0000-0000CB000000}"/>
    <cellStyle name="Comma 11" xfId="176" xr:uid="{00000000-0005-0000-0000-0000CC000000}"/>
    <cellStyle name="Comma 11 2" xfId="177" xr:uid="{00000000-0005-0000-0000-0000CD000000}"/>
    <cellStyle name="Comma 11 3" xfId="431" xr:uid="{00000000-0005-0000-0000-0000CE000000}"/>
    <cellStyle name="Comma 12" xfId="432" xr:uid="{00000000-0005-0000-0000-0000CF000000}"/>
    <cellStyle name="Comma 13" xfId="433" xr:uid="{00000000-0005-0000-0000-0000D0000000}"/>
    <cellStyle name="Comma 14" xfId="434" xr:uid="{00000000-0005-0000-0000-0000D1000000}"/>
    <cellStyle name="Comma 2" xfId="178" xr:uid="{00000000-0005-0000-0000-0000D2000000}"/>
    <cellStyle name="Comma 2 2" xfId="179" xr:uid="{00000000-0005-0000-0000-0000D3000000}"/>
    <cellStyle name="Comma 2 2 2" xfId="180" xr:uid="{00000000-0005-0000-0000-0000D4000000}"/>
    <cellStyle name="Comma 2 3" xfId="181" xr:uid="{00000000-0005-0000-0000-0000D5000000}"/>
    <cellStyle name="Comma 2 4" xfId="182" xr:uid="{00000000-0005-0000-0000-0000D6000000}"/>
    <cellStyle name="Comma 2 5" xfId="183" xr:uid="{00000000-0005-0000-0000-0000D7000000}"/>
    <cellStyle name="Comma 2 6" xfId="184" xr:uid="{00000000-0005-0000-0000-0000D8000000}"/>
    <cellStyle name="Comma 3" xfId="185" xr:uid="{00000000-0005-0000-0000-0000D9000000}"/>
    <cellStyle name="Comma 3 2" xfId="186" xr:uid="{00000000-0005-0000-0000-0000DA000000}"/>
    <cellStyle name="Comma 3 3" xfId="187" xr:uid="{00000000-0005-0000-0000-0000DB000000}"/>
    <cellStyle name="Comma 3 4" xfId="188" xr:uid="{00000000-0005-0000-0000-0000DC000000}"/>
    <cellStyle name="Comma 4" xfId="189" xr:uid="{00000000-0005-0000-0000-0000DD000000}"/>
    <cellStyle name="Comma 4 2" xfId="190" xr:uid="{00000000-0005-0000-0000-0000DE000000}"/>
    <cellStyle name="Comma 4 3" xfId="435" xr:uid="{00000000-0005-0000-0000-0000DF000000}"/>
    <cellStyle name="Comma 5" xfId="191" xr:uid="{00000000-0005-0000-0000-0000E0000000}"/>
    <cellStyle name="Comma 5 2" xfId="192" xr:uid="{00000000-0005-0000-0000-0000E1000000}"/>
    <cellStyle name="Comma 5 3" xfId="193" xr:uid="{00000000-0005-0000-0000-0000E2000000}"/>
    <cellStyle name="Comma 5 4" xfId="194" xr:uid="{00000000-0005-0000-0000-0000E3000000}"/>
    <cellStyle name="Comma 6" xfId="195" xr:uid="{00000000-0005-0000-0000-0000E4000000}"/>
    <cellStyle name="Comma 6 2" xfId="417" xr:uid="{00000000-0005-0000-0000-0000E5000000}"/>
    <cellStyle name="Comma 6 3" xfId="436" xr:uid="{00000000-0005-0000-0000-0000E6000000}"/>
    <cellStyle name="Comma 7" xfId="196" xr:uid="{00000000-0005-0000-0000-0000E7000000}"/>
    <cellStyle name="Comma 7 2" xfId="420" xr:uid="{00000000-0005-0000-0000-0000E8000000}"/>
    <cellStyle name="Comma 7 2 2" xfId="427" xr:uid="{00000000-0005-0000-0000-0000E9000000}"/>
    <cellStyle name="Comma 7 3" xfId="423" xr:uid="{00000000-0005-0000-0000-0000EA000000}"/>
    <cellStyle name="Comma 7 4" xfId="437" xr:uid="{00000000-0005-0000-0000-0000EB000000}"/>
    <cellStyle name="Comma 8" xfId="197" xr:uid="{00000000-0005-0000-0000-0000EC000000}"/>
    <cellStyle name="Comma 8 2" xfId="438" xr:uid="{00000000-0005-0000-0000-0000ED000000}"/>
    <cellStyle name="Comma 9" xfId="198" xr:uid="{00000000-0005-0000-0000-0000EE000000}"/>
    <cellStyle name="Comma 9 2" xfId="439" xr:uid="{00000000-0005-0000-0000-0000EF000000}"/>
    <cellStyle name="Comma0" xfId="199" xr:uid="{00000000-0005-0000-0000-0000F0000000}"/>
    <cellStyle name="Currency 2" xfId="200" xr:uid="{00000000-0005-0000-0000-0000F1000000}"/>
    <cellStyle name="Currency0" xfId="201" xr:uid="{00000000-0005-0000-0000-0000F2000000}"/>
    <cellStyle name="Date" xfId="202" xr:uid="{00000000-0005-0000-0000-0000F3000000}"/>
    <cellStyle name="Explanatory Text" xfId="389" builtinId="53" customBuiltin="1"/>
    <cellStyle name="Explanatory Text 2" xfId="203" xr:uid="{00000000-0005-0000-0000-0000F5000000}"/>
    <cellStyle name="Explanatory Text 2 2" xfId="204" xr:uid="{00000000-0005-0000-0000-0000F6000000}"/>
    <cellStyle name="Explanatory Text 2 3" xfId="205" xr:uid="{00000000-0005-0000-0000-0000F7000000}"/>
    <cellStyle name="Explanatory Text 3" xfId="206" xr:uid="{00000000-0005-0000-0000-0000F8000000}"/>
    <cellStyle name="Fixed" xfId="207" xr:uid="{00000000-0005-0000-0000-0000F9000000}"/>
    <cellStyle name="Followed Hyperlink 2" xfId="208" xr:uid="{00000000-0005-0000-0000-0000FA000000}"/>
    <cellStyle name="Good" xfId="379" builtinId="26" customBuiltin="1"/>
    <cellStyle name="Good 2" xfId="209" xr:uid="{00000000-0005-0000-0000-0000FC000000}"/>
    <cellStyle name="Good 2 2" xfId="210" xr:uid="{00000000-0005-0000-0000-0000FD000000}"/>
    <cellStyle name="Good 2 3" xfId="211" xr:uid="{00000000-0005-0000-0000-0000FE000000}"/>
    <cellStyle name="Good 3" xfId="212" xr:uid="{00000000-0005-0000-0000-0000FF000000}"/>
    <cellStyle name="Heading 1" xfId="375" builtinId="16" customBuiltin="1"/>
    <cellStyle name="Heading 1 2" xfId="213" xr:uid="{00000000-0005-0000-0000-000001010000}"/>
    <cellStyle name="Heading 1 2 2" xfId="214" xr:uid="{00000000-0005-0000-0000-000002010000}"/>
    <cellStyle name="Heading 1 2 3" xfId="215" xr:uid="{00000000-0005-0000-0000-000003010000}"/>
    <cellStyle name="Heading 1 3" xfId="216" xr:uid="{00000000-0005-0000-0000-000004010000}"/>
    <cellStyle name="Heading 2" xfId="376" builtinId="17" customBuiltin="1"/>
    <cellStyle name="Heading 2 2" xfId="217" xr:uid="{00000000-0005-0000-0000-000006010000}"/>
    <cellStyle name="Heading 2 2 2" xfId="218" xr:uid="{00000000-0005-0000-0000-000007010000}"/>
    <cellStyle name="Heading 2 2 3" xfId="219" xr:uid="{00000000-0005-0000-0000-000008010000}"/>
    <cellStyle name="Heading 2 3" xfId="220" xr:uid="{00000000-0005-0000-0000-000009010000}"/>
    <cellStyle name="Heading 3" xfId="377" builtinId="18" customBuiltin="1"/>
    <cellStyle name="Heading 3 2" xfId="221" xr:uid="{00000000-0005-0000-0000-00000B010000}"/>
    <cellStyle name="Heading 3 2 2" xfId="222" xr:uid="{00000000-0005-0000-0000-00000C010000}"/>
    <cellStyle name="Heading 3 2 3" xfId="223" xr:uid="{00000000-0005-0000-0000-00000D010000}"/>
    <cellStyle name="Heading 3 3" xfId="224" xr:uid="{00000000-0005-0000-0000-00000E010000}"/>
    <cellStyle name="Heading 4" xfId="378" builtinId="19" customBuiltin="1"/>
    <cellStyle name="Heading 4 2" xfId="225" xr:uid="{00000000-0005-0000-0000-000010010000}"/>
    <cellStyle name="Heading 4 2 2" xfId="226" xr:uid="{00000000-0005-0000-0000-000011010000}"/>
    <cellStyle name="Heading 4 2 3" xfId="227" xr:uid="{00000000-0005-0000-0000-000012010000}"/>
    <cellStyle name="Heading 4 3" xfId="228" xr:uid="{00000000-0005-0000-0000-000013010000}"/>
    <cellStyle name="Hyperlink 2" xfId="229" xr:uid="{00000000-0005-0000-0000-000014010000}"/>
    <cellStyle name="Hyperlink 3" xfId="230" xr:uid="{00000000-0005-0000-0000-000015010000}"/>
    <cellStyle name="Hyperlink 4" xfId="231" xr:uid="{00000000-0005-0000-0000-000016010000}"/>
    <cellStyle name="Hyperlink 4 2" xfId="232" xr:uid="{00000000-0005-0000-0000-000017010000}"/>
    <cellStyle name="Hyperlink 5" xfId="233" xr:uid="{00000000-0005-0000-0000-000018010000}"/>
    <cellStyle name="Input" xfId="382" builtinId="20" customBuiltin="1"/>
    <cellStyle name="Input 2" xfId="234" xr:uid="{00000000-0005-0000-0000-00001A010000}"/>
    <cellStyle name="Input 2 2" xfId="235" xr:uid="{00000000-0005-0000-0000-00001B010000}"/>
    <cellStyle name="Input 2 2 2" xfId="236" xr:uid="{00000000-0005-0000-0000-00001C010000}"/>
    <cellStyle name="Input 2 3" xfId="237" xr:uid="{00000000-0005-0000-0000-00001D010000}"/>
    <cellStyle name="Input 3" xfId="238" xr:uid="{00000000-0005-0000-0000-00001E010000}"/>
    <cellStyle name="Linked Cell" xfId="385" builtinId="24" customBuiltin="1"/>
    <cellStyle name="Linked Cell 2" xfId="239" xr:uid="{00000000-0005-0000-0000-000020010000}"/>
    <cellStyle name="Linked Cell 2 2" xfId="240" xr:uid="{00000000-0005-0000-0000-000021010000}"/>
    <cellStyle name="Linked Cell 2 3" xfId="241" xr:uid="{00000000-0005-0000-0000-000022010000}"/>
    <cellStyle name="Linked Cell 3" xfId="242" xr:uid="{00000000-0005-0000-0000-000023010000}"/>
    <cellStyle name="Neutral" xfId="381" builtinId="28" customBuiltin="1"/>
    <cellStyle name="Neutral 2" xfId="243" xr:uid="{00000000-0005-0000-0000-000025010000}"/>
    <cellStyle name="Neutral 2 2" xfId="244" xr:uid="{00000000-0005-0000-0000-000026010000}"/>
    <cellStyle name="Neutral 2 3" xfId="245" xr:uid="{00000000-0005-0000-0000-000027010000}"/>
    <cellStyle name="Neutral 3" xfId="246" xr:uid="{00000000-0005-0000-0000-000028010000}"/>
    <cellStyle name="Normal" xfId="0" builtinId="0"/>
    <cellStyle name="Normal 10" xfId="247" xr:uid="{00000000-0005-0000-0000-00002A010000}"/>
    <cellStyle name="Normal 11" xfId="248" xr:uid="{00000000-0005-0000-0000-00002B010000}"/>
    <cellStyle name="Normal 12" xfId="249" xr:uid="{00000000-0005-0000-0000-00002C010000}"/>
    <cellStyle name="Normal 13" xfId="250" xr:uid="{00000000-0005-0000-0000-00002D010000}"/>
    <cellStyle name="Normal 14" xfId="251" xr:uid="{00000000-0005-0000-0000-00002E010000}"/>
    <cellStyle name="Normal 15" xfId="252" xr:uid="{00000000-0005-0000-0000-00002F010000}"/>
    <cellStyle name="Normal 15 2" xfId="253" xr:uid="{00000000-0005-0000-0000-000030010000}"/>
    <cellStyle name="Normal 16" xfId="254" xr:uid="{00000000-0005-0000-0000-000031010000}"/>
    <cellStyle name="Normal 16 2" xfId="255" xr:uid="{00000000-0005-0000-0000-000032010000}"/>
    <cellStyle name="Normal 16 3" xfId="256" xr:uid="{00000000-0005-0000-0000-000033010000}"/>
    <cellStyle name="Normal 17" xfId="257" xr:uid="{00000000-0005-0000-0000-000034010000}"/>
    <cellStyle name="Normal 17 2" xfId="258" xr:uid="{00000000-0005-0000-0000-000035010000}"/>
    <cellStyle name="Normal 18" xfId="259" xr:uid="{00000000-0005-0000-0000-000036010000}"/>
    <cellStyle name="Normal 19" xfId="373" xr:uid="{00000000-0005-0000-0000-000037010000}"/>
    <cellStyle name="Normal 2" xfId="260" xr:uid="{00000000-0005-0000-0000-000038010000}"/>
    <cellStyle name="Normal 2 2" xfId="261" xr:uid="{00000000-0005-0000-0000-000039010000}"/>
    <cellStyle name="Normal 2 2 2" xfId="262" xr:uid="{00000000-0005-0000-0000-00003A010000}"/>
    <cellStyle name="Normal 2 2 2 2" xfId="263" xr:uid="{00000000-0005-0000-0000-00003B010000}"/>
    <cellStyle name="Normal 2 3" xfId="264" xr:uid="{00000000-0005-0000-0000-00003C010000}"/>
    <cellStyle name="Normal 2 3 2" xfId="265" xr:uid="{00000000-0005-0000-0000-00003D010000}"/>
    <cellStyle name="Normal 2 4" xfId="266" xr:uid="{00000000-0005-0000-0000-00003E010000}"/>
    <cellStyle name="Normal 2 4 2" xfId="267" xr:uid="{00000000-0005-0000-0000-00003F010000}"/>
    <cellStyle name="Normal 2 4 2 2" xfId="268" xr:uid="{00000000-0005-0000-0000-000040010000}"/>
    <cellStyle name="Normal 2 4 3" xfId="269" xr:uid="{00000000-0005-0000-0000-000041010000}"/>
    <cellStyle name="Normal 2 5" xfId="270" xr:uid="{00000000-0005-0000-0000-000042010000}"/>
    <cellStyle name="Normal 2 5 2" xfId="415" xr:uid="{00000000-0005-0000-0000-000043010000}"/>
    <cellStyle name="Normal 2 6" xfId="271" xr:uid="{00000000-0005-0000-0000-000044010000}"/>
    <cellStyle name="Normal 2 7" xfId="440" xr:uid="{00000000-0005-0000-0000-000045010000}"/>
    <cellStyle name="Normal 20" xfId="429" xr:uid="{00000000-0005-0000-0000-000046010000}"/>
    <cellStyle name="Normal 3" xfId="272" xr:uid="{00000000-0005-0000-0000-000047010000}"/>
    <cellStyle name="Normal 3 2" xfId="273" xr:uid="{00000000-0005-0000-0000-000048010000}"/>
    <cellStyle name="Normal 3 2 2" xfId="274" xr:uid="{00000000-0005-0000-0000-000049010000}"/>
    <cellStyle name="Normal 3 2 3" xfId="416" xr:uid="{00000000-0005-0000-0000-00004A010000}"/>
    <cellStyle name="Normal 3 3" xfId="275" xr:uid="{00000000-0005-0000-0000-00004B010000}"/>
    <cellStyle name="Normal 3 4" xfId="276" xr:uid="{00000000-0005-0000-0000-00004C010000}"/>
    <cellStyle name="Normal 3 5" xfId="277" xr:uid="{00000000-0005-0000-0000-00004D010000}"/>
    <cellStyle name="Normal 4" xfId="278" xr:uid="{00000000-0005-0000-0000-00004E010000}"/>
    <cellStyle name="Normal 4 2" xfId="279" xr:uid="{00000000-0005-0000-0000-00004F010000}"/>
    <cellStyle name="Normal 4 2 2" xfId="280" xr:uid="{00000000-0005-0000-0000-000050010000}"/>
    <cellStyle name="Normal 4 2 3" xfId="281" xr:uid="{00000000-0005-0000-0000-000051010000}"/>
    <cellStyle name="Normal 4 3" xfId="282" xr:uid="{00000000-0005-0000-0000-000052010000}"/>
    <cellStyle name="Normal 4 4" xfId="283" xr:uid="{00000000-0005-0000-0000-000053010000}"/>
    <cellStyle name="Normal 4 5" xfId="284" xr:uid="{00000000-0005-0000-0000-000054010000}"/>
    <cellStyle name="Normal 4 6" xfId="285" xr:uid="{00000000-0005-0000-0000-000055010000}"/>
    <cellStyle name="Normal 4 7" xfId="441" xr:uid="{00000000-0005-0000-0000-000056010000}"/>
    <cellStyle name="Normal 5" xfId="286" xr:uid="{00000000-0005-0000-0000-000057010000}"/>
    <cellStyle name="Normal 5 2" xfId="287" xr:uid="{00000000-0005-0000-0000-000058010000}"/>
    <cellStyle name="Normal 5 2 2" xfId="288" xr:uid="{00000000-0005-0000-0000-000059010000}"/>
    <cellStyle name="Normal 5 3" xfId="289" xr:uid="{00000000-0005-0000-0000-00005A010000}"/>
    <cellStyle name="Normal 5 4" xfId="442" xr:uid="{00000000-0005-0000-0000-00005B010000}"/>
    <cellStyle name="Normal 6" xfId="290" xr:uid="{00000000-0005-0000-0000-00005C010000}"/>
    <cellStyle name="Normal 6 2" xfId="291" xr:uid="{00000000-0005-0000-0000-00005D010000}"/>
    <cellStyle name="Normal 6 2 2" xfId="292" xr:uid="{00000000-0005-0000-0000-00005E010000}"/>
    <cellStyle name="Normal 6 3" xfId="293" xr:uid="{00000000-0005-0000-0000-00005F010000}"/>
    <cellStyle name="Normal 6 4" xfId="294" xr:uid="{00000000-0005-0000-0000-000060010000}"/>
    <cellStyle name="Normal 6 5" xfId="295" xr:uid="{00000000-0005-0000-0000-000061010000}"/>
    <cellStyle name="Normal 7" xfId="296" xr:uid="{00000000-0005-0000-0000-000062010000}"/>
    <cellStyle name="Normal 7 2" xfId="297" xr:uid="{00000000-0005-0000-0000-000063010000}"/>
    <cellStyle name="Normal 8" xfId="298" xr:uid="{00000000-0005-0000-0000-000064010000}"/>
    <cellStyle name="Normal 8 2" xfId="299" xr:uid="{00000000-0005-0000-0000-000065010000}"/>
    <cellStyle name="Normal 9" xfId="300" xr:uid="{00000000-0005-0000-0000-000066010000}"/>
    <cellStyle name="Normal 9 2" xfId="301" xr:uid="{00000000-0005-0000-0000-000067010000}"/>
    <cellStyle name="Normal 9 3" xfId="419" xr:uid="{00000000-0005-0000-0000-000068010000}"/>
    <cellStyle name="Normal 9 3 2" xfId="426" xr:uid="{00000000-0005-0000-0000-000069010000}"/>
    <cellStyle name="Normal 9 4" xfId="422" xr:uid="{00000000-0005-0000-0000-00006A010000}"/>
    <cellStyle name="Note" xfId="388" builtinId="10" customBuiltin="1"/>
    <cellStyle name="Note 2" xfId="302" xr:uid="{00000000-0005-0000-0000-000074010000}"/>
    <cellStyle name="Note 2 2" xfId="303" xr:uid="{00000000-0005-0000-0000-000075010000}"/>
    <cellStyle name="Note 2 2 2" xfId="304" xr:uid="{00000000-0005-0000-0000-000076010000}"/>
    <cellStyle name="Note 2 2 2 2" xfId="305" xr:uid="{00000000-0005-0000-0000-000077010000}"/>
    <cellStyle name="Note 2 3" xfId="306" xr:uid="{00000000-0005-0000-0000-000078010000}"/>
    <cellStyle name="Note 2 3 2" xfId="307" xr:uid="{00000000-0005-0000-0000-000079010000}"/>
    <cellStyle name="Note 3" xfId="308" xr:uid="{00000000-0005-0000-0000-00007A010000}"/>
    <cellStyle name="Note 3 2" xfId="309" xr:uid="{00000000-0005-0000-0000-00007B010000}"/>
    <cellStyle name="Note 4" xfId="310" xr:uid="{00000000-0005-0000-0000-00007C010000}"/>
    <cellStyle name="Note 4 2" xfId="311" xr:uid="{00000000-0005-0000-0000-00007D010000}"/>
    <cellStyle name="Note 5" xfId="312" xr:uid="{00000000-0005-0000-0000-00007E010000}"/>
    <cellStyle name="Note 6" xfId="313" xr:uid="{00000000-0005-0000-0000-00007F010000}"/>
    <cellStyle name="Note 7" xfId="314" xr:uid="{00000000-0005-0000-0000-000080010000}"/>
    <cellStyle name="Note 8" xfId="315" xr:uid="{00000000-0005-0000-0000-000081010000}"/>
    <cellStyle name="Note 9" xfId="316" xr:uid="{00000000-0005-0000-0000-000082010000}"/>
    <cellStyle name="Output" xfId="383" builtinId="21" customBuiltin="1"/>
    <cellStyle name="Output 2" xfId="317" xr:uid="{00000000-0005-0000-0000-000084010000}"/>
    <cellStyle name="Output 2 2" xfId="318" xr:uid="{00000000-0005-0000-0000-000085010000}"/>
    <cellStyle name="Output 2 2 2" xfId="319" xr:uid="{00000000-0005-0000-0000-000086010000}"/>
    <cellStyle name="Output 2 3" xfId="320" xr:uid="{00000000-0005-0000-0000-000087010000}"/>
    <cellStyle name="Output 3" xfId="321" xr:uid="{00000000-0005-0000-0000-000088010000}"/>
    <cellStyle name="Percent" xfId="425" builtinId="5"/>
    <cellStyle name="Percent 2" xfId="322" xr:uid="{00000000-0005-0000-0000-00008A010000}"/>
    <cellStyle name="Percent 2 2" xfId="323" xr:uid="{00000000-0005-0000-0000-00008B010000}"/>
    <cellStyle name="Percent 2 2 2" xfId="324" xr:uid="{00000000-0005-0000-0000-00008C010000}"/>
    <cellStyle name="Percent 2 3" xfId="325" xr:uid="{00000000-0005-0000-0000-00008D010000}"/>
    <cellStyle name="Percent 2 4" xfId="326" xr:uid="{00000000-0005-0000-0000-00008E010000}"/>
    <cellStyle name="Percent 2 5" xfId="327" xr:uid="{00000000-0005-0000-0000-00008F010000}"/>
    <cellStyle name="Percent 3" xfId="328" xr:uid="{00000000-0005-0000-0000-000090010000}"/>
    <cellStyle name="Percent 3 2" xfId="329" xr:uid="{00000000-0005-0000-0000-000091010000}"/>
    <cellStyle name="Percent 3 3" xfId="330" xr:uid="{00000000-0005-0000-0000-000092010000}"/>
    <cellStyle name="Percent 4" xfId="331" xr:uid="{00000000-0005-0000-0000-000093010000}"/>
    <cellStyle name="Percent 4 2" xfId="332" xr:uid="{00000000-0005-0000-0000-000094010000}"/>
    <cellStyle name="Percent 4 3" xfId="418" xr:uid="{00000000-0005-0000-0000-000095010000}"/>
    <cellStyle name="Percent 4 4" xfId="443" xr:uid="{00000000-0005-0000-0000-000096010000}"/>
    <cellStyle name="Percent 5" xfId="333" xr:uid="{00000000-0005-0000-0000-000097010000}"/>
    <cellStyle name="Percent 5 2" xfId="421" xr:uid="{00000000-0005-0000-0000-000098010000}"/>
    <cellStyle name="Percent 5 2 2" xfId="428" xr:uid="{00000000-0005-0000-0000-000099010000}"/>
    <cellStyle name="Percent 5 3" xfId="424" xr:uid="{00000000-0005-0000-0000-00009A010000}"/>
    <cellStyle name="Percent 6" xfId="334" xr:uid="{00000000-0005-0000-0000-00009B010000}"/>
    <cellStyle name="Percent 6 2" xfId="335" xr:uid="{00000000-0005-0000-0000-00009C010000}"/>
    <cellStyle name="Percent 7" xfId="336" xr:uid="{00000000-0005-0000-0000-00009D010000}"/>
    <cellStyle name="Percent 8" xfId="337" xr:uid="{00000000-0005-0000-0000-00009E010000}"/>
    <cellStyle name="Percent 8 2" xfId="338" xr:uid="{00000000-0005-0000-0000-00009F010000}"/>
    <cellStyle name="Style 21" xfId="339" xr:uid="{00000000-0005-0000-0000-0000A0010000}"/>
    <cellStyle name="Style 21 2" xfId="340" xr:uid="{00000000-0005-0000-0000-0000A1010000}"/>
    <cellStyle name="Style 21 2 2" xfId="341" xr:uid="{00000000-0005-0000-0000-0000A2010000}"/>
    <cellStyle name="Style 21 3" xfId="342" xr:uid="{00000000-0005-0000-0000-0000A3010000}"/>
    <cellStyle name="Style 22" xfId="343" xr:uid="{00000000-0005-0000-0000-0000A4010000}"/>
    <cellStyle name="Style 22 2" xfId="344" xr:uid="{00000000-0005-0000-0000-0000A5010000}"/>
    <cellStyle name="Style 22 3" xfId="345" xr:uid="{00000000-0005-0000-0000-0000A6010000}"/>
    <cellStyle name="Style 23" xfId="346" xr:uid="{00000000-0005-0000-0000-0000A7010000}"/>
    <cellStyle name="Style 23 2" xfId="347" xr:uid="{00000000-0005-0000-0000-0000A8010000}"/>
    <cellStyle name="Style 23 2 2" xfId="348" xr:uid="{00000000-0005-0000-0000-0000A9010000}"/>
    <cellStyle name="Style 23 2 3" xfId="349" xr:uid="{00000000-0005-0000-0000-0000AA010000}"/>
    <cellStyle name="Style 23 3" xfId="350" xr:uid="{00000000-0005-0000-0000-0000AB010000}"/>
    <cellStyle name="Style 23 3 2" xfId="351" xr:uid="{00000000-0005-0000-0000-0000AC010000}"/>
    <cellStyle name="Style 23 4" xfId="352" xr:uid="{00000000-0005-0000-0000-0000AD010000}"/>
    <cellStyle name="Style 24" xfId="353" xr:uid="{00000000-0005-0000-0000-0000AE010000}"/>
    <cellStyle name="Style 24 2" xfId="354" xr:uid="{00000000-0005-0000-0000-0000AF010000}"/>
    <cellStyle name="Style 24 3" xfId="355" xr:uid="{00000000-0005-0000-0000-0000B0010000}"/>
    <cellStyle name="Style 25" xfId="356" xr:uid="{00000000-0005-0000-0000-0000B1010000}"/>
    <cellStyle name="Style 25 2" xfId="357" xr:uid="{00000000-0005-0000-0000-0000B2010000}"/>
    <cellStyle name="Style 25 3" xfId="358" xr:uid="{00000000-0005-0000-0000-0000B3010000}"/>
    <cellStyle name="Style 26" xfId="359" xr:uid="{00000000-0005-0000-0000-0000B4010000}"/>
    <cellStyle name="Style 26 2" xfId="360" xr:uid="{00000000-0005-0000-0000-0000B5010000}"/>
    <cellStyle name="Style 26 3" xfId="361" xr:uid="{00000000-0005-0000-0000-0000B6010000}"/>
    <cellStyle name="Title" xfId="374" builtinId="15" customBuiltin="1"/>
    <cellStyle name="Title 2" xfId="362" xr:uid="{00000000-0005-0000-0000-0000B8010000}"/>
    <cellStyle name="Title 2 2" xfId="363" xr:uid="{00000000-0005-0000-0000-0000B9010000}"/>
    <cellStyle name="Total" xfId="390" builtinId="25" customBuiltin="1"/>
    <cellStyle name="Total 2" xfId="364" xr:uid="{00000000-0005-0000-0000-0000BB010000}"/>
    <cellStyle name="Total 2 2" xfId="365" xr:uid="{00000000-0005-0000-0000-0000BC010000}"/>
    <cellStyle name="Total 2 2 2" xfId="366" xr:uid="{00000000-0005-0000-0000-0000BD010000}"/>
    <cellStyle name="Total 2 3" xfId="367" xr:uid="{00000000-0005-0000-0000-0000BE010000}"/>
    <cellStyle name="Total 3" xfId="368" xr:uid="{00000000-0005-0000-0000-0000BF010000}"/>
    <cellStyle name="Warning Text" xfId="387" builtinId="11" customBuiltin="1"/>
    <cellStyle name="Warning Text 2" xfId="369" xr:uid="{00000000-0005-0000-0000-0000C1010000}"/>
    <cellStyle name="Warning Text 2 2" xfId="370" xr:uid="{00000000-0005-0000-0000-0000C2010000}"/>
    <cellStyle name="Warning Text 2 3" xfId="371" xr:uid="{00000000-0005-0000-0000-0000C3010000}"/>
    <cellStyle name="Warning Text 3" xfId="372" xr:uid="{00000000-0005-0000-0000-0000C4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C_MINER\International\Intl%202011\111212%202012%20Intl%20forecast%20table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USERDATA\Work\Mid%20Year%20FY06%20OMB%20Trust%20Fund%20Update\FY06%20Midterm%20OMB%20Update%20International%20Market%20Forecas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Terminal%20Area%20Forecast%20Central%20File\International\FAA%20Forecast\Intl%202011\111115%20Intl%20forecast%20with%20INS%20data%20-%20SAS%20inpu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11 TABLE 3"/>
      <sheetName val="2012 TABLE 3"/>
      <sheetName val="2011 TABLE 4"/>
      <sheetName val="2012 TABLE 4"/>
      <sheetName val="2012 Tables 3 4 data"/>
      <sheetName val="2011 TABLE 5"/>
      <sheetName val="2012 TABLE 5"/>
      <sheetName val="2011 TABLE 6"/>
      <sheetName val="2012 TABLE 6 "/>
      <sheetName val="2011 TABLE 7"/>
      <sheetName val="2012 Table 7"/>
      <sheetName val="2011 TABLE 8"/>
      <sheetName val="2012 TABLE 8"/>
      <sheetName val="2012 table 8 data"/>
      <sheetName val="2011 TABLE 9"/>
      <sheetName val="2012 TABLE 9"/>
      <sheetName val="2012 Table 9 system data"/>
      <sheetName val="2012 Table 9 intl data"/>
      <sheetName val="2012 Table 9 data"/>
      <sheetName val="2011 TABLE 10"/>
      <sheetName val="2012 TABLE 10"/>
      <sheetName val="2011 TABLE 11"/>
      <sheetName val="2012 TABLE 11"/>
      <sheetName val="2011 TABLE 12"/>
      <sheetName val="2012 TABLE 12"/>
      <sheetName val="2012 Tables 5 7 10 12 Pax data"/>
      <sheetName val="2011 TABLE 13"/>
      <sheetName val="2012 TABLE 13"/>
      <sheetName val="Intl charts 4 &amp; 5"/>
      <sheetName val="2012 Table 13 LF data"/>
      <sheetName val="2012 Tables 6 10 13 ASMs data"/>
      <sheetName val="2012 Tables 5 6 7 11 13 RPMs"/>
      <sheetName val="2011 TABLE 14"/>
      <sheetName val="2012 TABLE 14"/>
      <sheetName val="2011 TABLE 15"/>
      <sheetName val="2012 TABLE 15"/>
      <sheetName val="2011 TABLE 16"/>
      <sheetName val="2012 TABLE 16"/>
      <sheetName val="Tables 14 15 16 data"/>
      <sheetName val="2011 TABLE 17"/>
      <sheetName val="2012 TABLE 17"/>
      <sheetName val="2011 TABLE 18"/>
      <sheetName val="2012 TABLE 18"/>
      <sheetName val="2011 TABLE 19"/>
      <sheetName val="2012 TABLE 19"/>
      <sheetName val="2011 TABLE 22"/>
      <sheetName val="2012 TABLE 22"/>
      <sheetName val="2011 TABLE 23"/>
      <sheetName val="2012 TABLE 23"/>
      <sheetName val="2011 TABLE 24"/>
      <sheetName val="2012 TABLE 24"/>
      <sheetName val="2012 Tables 23 24 system data"/>
      <sheetName val="2011 TABLE 25"/>
      <sheetName val="2012 TABLE 25"/>
      <sheetName val="Tables 23 24 25 intl data"/>
      <sheetName val="2012 Tables 23 24 25 data"/>
      <sheetName val="2011 U.S. Carrier data"/>
      <sheetName val="2011 PIVOT"/>
      <sheetName val="Intl tables 1 &amp; 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c 02 Econ Assump"/>
      <sheetName val="Pacific Pax"/>
      <sheetName val="Atlantic Pax"/>
      <sheetName val="Latin Pax"/>
      <sheetName val="Canada Pax"/>
      <sheetName val="Total Int Pax"/>
      <sheetName val="Int Traffic History"/>
      <sheetName val="LATGDP"/>
      <sheetName val="US and Canada GDP"/>
      <sheetName val="Pacific GDP Detail"/>
      <sheetName val="European GDP Detail"/>
      <sheetName val="Middle East GDP Detail"/>
      <sheetName val="Africa GDP Detail"/>
      <sheetName val="Latin GDP Detail"/>
      <sheetName val="t100int"/>
      <sheetName val="QTRLY FCST"/>
      <sheetName val="INTPASS"/>
      <sheetName val="Sum Check"/>
    </sheetNames>
    <sheetDataSet>
      <sheetData sheetId="0"/>
      <sheetData sheetId="1"/>
      <sheetData sheetId="2"/>
      <sheetData sheetId="3"/>
      <sheetData sheetId="4"/>
      <sheetData sheetId="5"/>
      <sheetData sheetId="6">
        <row r="4">
          <cell r="A4" t="str">
            <v>FISCAL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 pax data"/>
      <sheetName val="Real GDP"/>
      <sheetName val="Raw GDP data"/>
      <sheetName val="UK"/>
      <sheetName val="Germany"/>
      <sheetName val="France"/>
      <sheetName val="Netherlands"/>
      <sheetName val="Italy"/>
      <sheetName val="Ireland"/>
      <sheetName val="Spain"/>
      <sheetName val="Other Europe"/>
      <sheetName val="Mexico"/>
      <sheetName val="Dominican Rep"/>
      <sheetName val="Bahamas"/>
      <sheetName val="Jamaica"/>
      <sheetName val="Brazil"/>
      <sheetName val="Other LtnAm"/>
      <sheetName val="Japan"/>
      <sheetName val="S Korea"/>
      <sheetName val="Taiwan"/>
      <sheetName val="Hong Kong"/>
      <sheetName val="China"/>
      <sheetName val="India"/>
      <sheetName val="Other Pacific"/>
      <sheetName val="Pacific F41"/>
      <sheetName val="Atlantic F41"/>
      <sheetName val="Latin F41"/>
      <sheetName val="F41 data"/>
      <sheetName val="Exchange rates"/>
      <sheetName val="Transborder"/>
      <sheetName val="Transborder 2010"/>
      <sheetName val="Transborder 2009"/>
      <sheetName val="Transborder 2008"/>
      <sheetName val="Transborder 2007"/>
      <sheetName val="Transborder 2006"/>
      <sheetName val="Transborder 2005"/>
      <sheetName val="Transborder 2004"/>
      <sheetName val="Transborder 2003"/>
      <sheetName val="Transborder 2002"/>
      <sheetName val="Transborder 2001"/>
      <sheetName val="Transborder 2000"/>
      <sheetName val="Yield forecast"/>
      <sheetName val="DB Products yield"/>
      <sheetName val="Original yield data"/>
      <sheetName val="CP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>
        <row r="1">
          <cell r="A1" t="str">
            <v>Source:  Email from Roger Schaufele to K. Lizotte dated 11/10/2011 04:59 PM (email is below).</v>
          </cell>
        </row>
        <row r="2">
          <cell r="A2" t="str">
            <v>Kathy - Attached is a file that contains summarized international Form 41 forecast information for each of the entities.  I have highlighted updated information in bold for each of the entities.  Data updated include FY 2010 asms, rpms, pax, yields and es</v>
          </cell>
        </row>
        <row r="3">
          <cell r="A3">
            <v>0</v>
          </cell>
        </row>
        <row r="4">
          <cell r="A4">
            <v>0</v>
          </cell>
        </row>
        <row r="5">
          <cell r="A5">
            <v>0</v>
          </cell>
        </row>
        <row r="6">
          <cell r="A6">
            <v>0</v>
          </cell>
        </row>
        <row r="7">
          <cell r="A7" t="str">
            <v xml:space="preserve"> </v>
          </cell>
        </row>
        <row r="8">
          <cell r="A8" t="str">
            <v>FY</v>
          </cell>
        </row>
        <row r="9">
          <cell r="A9" t="str">
            <v>1969</v>
          </cell>
        </row>
        <row r="10">
          <cell r="A10" t="str">
            <v>1970</v>
          </cell>
        </row>
        <row r="11">
          <cell r="A11" t="str">
            <v>1971</v>
          </cell>
        </row>
        <row r="12">
          <cell r="A12" t="str">
            <v>1972</v>
          </cell>
        </row>
        <row r="13">
          <cell r="A13" t="str">
            <v>1973</v>
          </cell>
        </row>
        <row r="14">
          <cell r="A14" t="str">
            <v>1974</v>
          </cell>
        </row>
        <row r="15">
          <cell r="A15" t="str">
            <v>1975</v>
          </cell>
        </row>
        <row r="16">
          <cell r="A16" t="str">
            <v>1976</v>
          </cell>
        </row>
        <row r="17">
          <cell r="A17" t="str">
            <v>1977</v>
          </cell>
        </row>
        <row r="18">
          <cell r="A18" t="str">
            <v>1978</v>
          </cell>
        </row>
        <row r="19">
          <cell r="A19" t="str">
            <v>1979</v>
          </cell>
        </row>
        <row r="20">
          <cell r="A20" t="str">
            <v>1980</v>
          </cell>
        </row>
        <row r="21">
          <cell r="A21" t="str">
            <v>1981</v>
          </cell>
        </row>
        <row r="22">
          <cell r="A22" t="str">
            <v>1982</v>
          </cell>
        </row>
        <row r="23">
          <cell r="A23" t="str">
            <v>1983</v>
          </cell>
        </row>
        <row r="24">
          <cell r="A24" t="str">
            <v>1984</v>
          </cell>
        </row>
        <row r="25">
          <cell r="A25" t="str">
            <v>1985</v>
          </cell>
        </row>
        <row r="26">
          <cell r="A26" t="str">
            <v>1986</v>
          </cell>
        </row>
        <row r="27">
          <cell r="A27" t="str">
            <v>1987</v>
          </cell>
        </row>
        <row r="28">
          <cell r="A28" t="str">
            <v>1988</v>
          </cell>
        </row>
        <row r="29">
          <cell r="A29" t="str">
            <v>1989</v>
          </cell>
        </row>
        <row r="30">
          <cell r="A30" t="str">
            <v>1990</v>
          </cell>
        </row>
        <row r="31">
          <cell r="A31" t="str">
            <v>1991</v>
          </cell>
        </row>
        <row r="32">
          <cell r="A32" t="str">
            <v>1992</v>
          </cell>
        </row>
        <row r="33">
          <cell r="A33" t="str">
            <v>1993</v>
          </cell>
        </row>
        <row r="34">
          <cell r="A34" t="str">
            <v>1994</v>
          </cell>
        </row>
        <row r="35">
          <cell r="A35" t="str">
            <v>1995</v>
          </cell>
        </row>
        <row r="36">
          <cell r="A36" t="str">
            <v>1996</v>
          </cell>
        </row>
        <row r="37">
          <cell r="A37" t="str">
            <v>1997</v>
          </cell>
        </row>
        <row r="38">
          <cell r="A38" t="str">
            <v>1998</v>
          </cell>
        </row>
        <row r="39">
          <cell r="A39">
            <v>1999</v>
          </cell>
        </row>
        <row r="40">
          <cell r="A40">
            <v>2000</v>
          </cell>
        </row>
        <row r="41">
          <cell r="A41" t="str">
            <v xml:space="preserve">2001 </v>
          </cell>
        </row>
        <row r="42">
          <cell r="A42" t="str">
            <v>2002</v>
          </cell>
        </row>
        <row r="43">
          <cell r="A43" t="str">
            <v>2003</v>
          </cell>
        </row>
        <row r="44">
          <cell r="A44">
            <v>2004</v>
          </cell>
        </row>
        <row r="45">
          <cell r="A45">
            <v>2005</v>
          </cell>
        </row>
        <row r="46">
          <cell r="A46">
            <v>2006</v>
          </cell>
        </row>
        <row r="47">
          <cell r="A47" t="str">
            <v>2007</v>
          </cell>
        </row>
        <row r="48">
          <cell r="A48">
            <v>2008</v>
          </cell>
        </row>
        <row r="49">
          <cell r="A49" t="str">
            <v>2009</v>
          </cell>
        </row>
        <row r="50">
          <cell r="A50" t="str">
            <v>2010</v>
          </cell>
        </row>
        <row r="51">
          <cell r="A51" t="str">
            <v>2011E</v>
          </cell>
        </row>
        <row r="53">
          <cell r="A53">
            <v>2012</v>
          </cell>
        </row>
        <row r="54">
          <cell r="A54">
            <v>2013</v>
          </cell>
        </row>
        <row r="55">
          <cell r="A55">
            <v>2014</v>
          </cell>
        </row>
        <row r="56">
          <cell r="A56">
            <v>2015</v>
          </cell>
        </row>
        <row r="57">
          <cell r="A57">
            <v>2016</v>
          </cell>
        </row>
        <row r="58">
          <cell r="A58">
            <v>2017</v>
          </cell>
        </row>
        <row r="59">
          <cell r="A59">
            <v>2018</v>
          </cell>
        </row>
        <row r="60">
          <cell r="A60">
            <v>2019</v>
          </cell>
        </row>
        <row r="61">
          <cell r="A61">
            <v>2020</v>
          </cell>
        </row>
        <row r="62">
          <cell r="A62">
            <v>2021</v>
          </cell>
        </row>
        <row r="63">
          <cell r="A63">
            <v>2022</v>
          </cell>
        </row>
        <row r="64">
          <cell r="A64">
            <v>2023</v>
          </cell>
        </row>
        <row r="65">
          <cell r="A65">
            <v>2024</v>
          </cell>
        </row>
        <row r="66">
          <cell r="A66">
            <v>2025</v>
          </cell>
        </row>
        <row r="67">
          <cell r="A67">
            <v>2026</v>
          </cell>
        </row>
        <row r="68">
          <cell r="A68">
            <v>2027</v>
          </cell>
        </row>
        <row r="69">
          <cell r="A69">
            <v>2028</v>
          </cell>
        </row>
        <row r="70">
          <cell r="A70">
            <v>2029</v>
          </cell>
        </row>
        <row r="71">
          <cell r="A71">
            <v>2030</v>
          </cell>
        </row>
        <row r="72">
          <cell r="A72">
            <v>2031</v>
          </cell>
        </row>
        <row r="73">
          <cell r="A73">
            <v>2032</v>
          </cell>
        </row>
        <row r="74">
          <cell r="A74">
            <v>0</v>
          </cell>
        </row>
        <row r="75">
          <cell r="A75">
            <v>0</v>
          </cell>
        </row>
        <row r="76">
          <cell r="A76" t="str">
            <v xml:space="preserve"> </v>
          </cell>
          <cell r="CD76">
            <v>0</v>
          </cell>
          <cell r="CE76">
            <v>0</v>
          </cell>
          <cell r="CF76" t="str">
            <v>LOAD</v>
          </cell>
          <cell r="CG76" t="str">
            <v>ENPLANE-</v>
          </cell>
          <cell r="CH76" t="str">
            <v>TRIP</v>
          </cell>
          <cell r="CI76" t="str">
            <v>MILES</v>
          </cell>
          <cell r="CJ76" t="str">
            <v>SEATS</v>
          </cell>
          <cell r="CK76" t="str">
            <v>PSGR.</v>
          </cell>
          <cell r="CL76" t="str">
            <v>PSGR.</v>
          </cell>
          <cell r="CM76" t="str">
            <v>REAL</v>
          </cell>
          <cell r="CN76" t="str">
            <v>PSGR.</v>
          </cell>
          <cell r="CO76" t="str">
            <v>REAL</v>
          </cell>
          <cell r="CP76" t="str">
            <v>JET</v>
          </cell>
          <cell r="CQ76" t="str">
            <v>REAL</v>
          </cell>
        </row>
        <row r="77">
          <cell r="A77" t="str">
            <v xml:space="preserve"> </v>
          </cell>
          <cell r="CD77" t="str">
            <v>ASM'S</v>
          </cell>
          <cell r="CE77" t="str">
            <v>RPM'S</v>
          </cell>
          <cell r="CF77" t="str">
            <v>FACTOR</v>
          </cell>
          <cell r="CG77" t="str">
            <v>MENTS</v>
          </cell>
          <cell r="CH77" t="str">
            <v>LENGTH</v>
          </cell>
          <cell r="CI77" t="str">
            <v>FLOWN</v>
          </cell>
          <cell r="CJ77" t="str">
            <v>PER/AC</v>
          </cell>
          <cell r="CK77" t="str">
            <v>REVENUES</v>
          </cell>
          <cell r="CL77" t="str">
            <v>YIELD</v>
          </cell>
          <cell r="CM77" t="str">
            <v>YIELD</v>
          </cell>
          <cell r="CN77" t="str">
            <v>RASM</v>
          </cell>
          <cell r="CO77" t="str">
            <v>RASM</v>
          </cell>
          <cell r="CP77" t="str">
            <v>FUEL</v>
          </cell>
          <cell r="CQ77" t="str">
            <v>JET FUEL</v>
          </cell>
        </row>
        <row r="78">
          <cell r="A78" t="str">
            <v>FY</v>
          </cell>
          <cell r="CD78" t="str">
            <v>(%)</v>
          </cell>
          <cell r="CE78" t="str">
            <v>(%)</v>
          </cell>
          <cell r="CF78" t="str">
            <v>(PTS)</v>
          </cell>
          <cell r="CG78" t="str">
            <v>(%)</v>
          </cell>
          <cell r="CH78" t="str">
            <v>(MILES)</v>
          </cell>
          <cell r="CI78" t="str">
            <v>(%)</v>
          </cell>
          <cell r="CJ78" t="str">
            <v>(SEATS)</v>
          </cell>
          <cell r="CK78" t="str">
            <v>(%)</v>
          </cell>
          <cell r="CL78" t="str">
            <v>(%)</v>
          </cell>
          <cell r="CM78" t="str">
            <v>(%)</v>
          </cell>
          <cell r="CN78" t="str">
            <v>(%)</v>
          </cell>
          <cell r="CO78" t="str">
            <v>(%)</v>
          </cell>
          <cell r="CP78" t="str">
            <v>(%)</v>
          </cell>
          <cell r="CQ78" t="str">
            <v>(%)</v>
          </cell>
        </row>
        <row r="79">
          <cell r="A79" t="str">
            <v>1969/70</v>
          </cell>
          <cell r="CD79">
            <v>9.1865510206594827</v>
          </cell>
          <cell r="CE79">
            <v>6.3978611871703617</v>
          </cell>
          <cell r="CF79">
            <v>-1.2979820156422406</v>
          </cell>
          <cell r="CG79">
            <v>-0.64507195033292053</v>
          </cell>
          <cell r="CH79">
            <v>50.637902329605254</v>
          </cell>
          <cell r="CI79">
            <v>5.2357044998385893</v>
          </cell>
          <cell r="CJ79">
            <v>3.9316993835168432</v>
          </cell>
          <cell r="CK79">
            <v>10.777768533893383</v>
          </cell>
          <cell r="CL79">
            <v>4.1165370223167352</v>
          </cell>
          <cell r="CM79">
            <v>-1.7255827149076697</v>
          </cell>
          <cell r="CN79">
            <v>1.4573383794610706</v>
          </cell>
          <cell r="CO79">
            <v>-4.2355701246496569</v>
          </cell>
          <cell r="CP79">
            <v>0</v>
          </cell>
          <cell r="CQ79">
            <v>0</v>
          </cell>
        </row>
        <row r="80">
          <cell r="A80" t="str">
            <v>1970/71</v>
          </cell>
          <cell r="CD80">
            <v>4.0143309886953693</v>
          </cell>
          <cell r="CE80">
            <v>0.68322604154014144</v>
          </cell>
          <cell r="CF80">
            <v>-1.5859755759604681</v>
          </cell>
          <cell r="CG80">
            <v>-1.1742433041417866</v>
          </cell>
          <cell r="CH80">
            <v>14.378267065943533</v>
          </cell>
          <cell r="CI80">
            <v>-4.2091735653998263</v>
          </cell>
          <cell r="CJ80">
            <v>9.328081037699306</v>
          </cell>
          <cell r="CK80">
            <v>4.7348881993258818</v>
          </cell>
          <cell r="CL80">
            <v>4.0241679940947739</v>
          </cell>
          <cell r="CM80">
            <v>-0.68456718503990821</v>
          </cell>
          <cell r="CN80">
            <v>0.69274801249150642</v>
          </cell>
          <cell r="CO80">
            <v>-3.8651878402333861</v>
          </cell>
          <cell r="CP80">
            <v>0</v>
          </cell>
          <cell r="CQ80">
            <v>0</v>
          </cell>
        </row>
        <row r="81">
          <cell r="A81" t="str">
            <v>1971/72</v>
          </cell>
          <cell r="CD81">
            <v>2.8777446462455947</v>
          </cell>
          <cell r="CE81">
            <v>12.035166028289645</v>
          </cell>
          <cell r="CF81">
            <v>4.2669452076073711</v>
          </cell>
          <cell r="CG81">
            <v>9.8034952460422922</v>
          </cell>
          <cell r="CH81">
            <v>15.840029140353522</v>
          </cell>
          <cell r="CI81">
            <v>-0.47415940011735769</v>
          </cell>
          <cell r="CJ81">
            <v>3.9736011857863218</v>
          </cell>
          <cell r="CK81">
            <v>13.563895229563027</v>
          </cell>
          <cell r="CL81">
            <v>1.364508355249261</v>
          </cell>
          <cell r="CM81">
            <v>-1.8948005950802815</v>
          </cell>
          <cell r="CN81">
            <v>10.387232554584802</v>
          </cell>
          <cell r="CO81">
            <v>6.8378038550804821</v>
          </cell>
          <cell r="CP81">
            <v>0</v>
          </cell>
          <cell r="CQ81">
            <v>0</v>
          </cell>
        </row>
        <row r="82">
          <cell r="A82" t="str">
            <v>1972/73</v>
          </cell>
          <cell r="CD82">
            <v>9.1769516963711606</v>
          </cell>
          <cell r="CE82">
            <v>8.2434887946698954</v>
          </cell>
          <cell r="CF82">
            <v>-0.446338477412624</v>
          </cell>
          <cell r="CG82">
            <v>7.0540573807778228</v>
          </cell>
          <cell r="CH82">
            <v>8.8352020011311652</v>
          </cell>
          <cell r="CI82">
            <v>4.330784065799631</v>
          </cell>
          <cell r="CJ82">
            <v>5.6650023567771939</v>
          </cell>
          <cell r="CK82">
            <v>11.761577311697668</v>
          </cell>
          <cell r="CL82">
            <v>3.2501617937512384</v>
          </cell>
          <cell r="CM82">
            <v>-1.6514538503625498</v>
          </cell>
          <cell r="CN82">
            <v>2.3673729438009161</v>
          </cell>
          <cell r="CO82">
            <v>-2.4923338881406409</v>
          </cell>
          <cell r="CP82">
            <v>0</v>
          </cell>
          <cell r="CQ82">
            <v>0</v>
          </cell>
        </row>
        <row r="83">
          <cell r="A83" t="str">
            <v>1973/74</v>
          </cell>
          <cell r="CD83">
            <v>-5.4869062099768939</v>
          </cell>
          <cell r="CE83">
            <v>1.8434583651975034</v>
          </cell>
          <cell r="CF83">
            <v>4.0142335998341068</v>
          </cell>
          <cell r="CG83">
            <v>4.003739289534991</v>
          </cell>
          <cell r="CH83">
            <v>-16.70091006308769</v>
          </cell>
          <cell r="CI83">
            <v>-9.2549409679385306</v>
          </cell>
          <cell r="CJ83">
            <v>5.2993736196662411</v>
          </cell>
          <cell r="CK83">
            <v>14.501693705380436</v>
          </cell>
          <cell r="CL83">
            <v>12.429109874482203</v>
          </cell>
          <cell r="CM83">
            <v>2.1087743366298817</v>
          </cell>
          <cell r="CN83">
            <v>21.1490272022683</v>
          </cell>
          <cell r="CO83">
            <v>10.028254190655339</v>
          </cell>
          <cell r="CP83">
            <v>0</v>
          </cell>
          <cell r="CQ83">
            <v>0</v>
          </cell>
        </row>
        <row r="84">
          <cell r="A84" t="str">
            <v>1974/75</v>
          </cell>
          <cell r="CD84">
            <v>4.2818182746751088</v>
          </cell>
          <cell r="CE84">
            <v>-2.0988498449366344</v>
          </cell>
          <cell r="CF84">
            <v>-3.4124615491714678</v>
          </cell>
          <cell r="CG84">
            <v>-2.8469528519997844</v>
          </cell>
          <cell r="CH84">
            <v>6.0627270867870493</v>
          </cell>
          <cell r="CI84">
            <v>1.2962103914970768</v>
          </cell>
          <cell r="CJ84">
            <v>3.9177903248119037</v>
          </cell>
          <cell r="CK84">
            <v>5.524107651489274</v>
          </cell>
          <cell r="CL84">
            <v>7.7863819621649677</v>
          </cell>
          <cell r="CM84">
            <v>-2.2872704418639977</v>
          </cell>
          <cell r="CN84">
            <v>1.1912808938006725</v>
          </cell>
          <cell r="CO84">
            <v>-8.2659972102219861</v>
          </cell>
          <cell r="CP84">
            <v>0</v>
          </cell>
          <cell r="CQ84">
            <v>0</v>
          </cell>
        </row>
        <row r="85">
          <cell r="A85" t="str">
            <v>1975/76</v>
          </cell>
          <cell r="CD85">
            <v>2.6965257621219596</v>
          </cell>
          <cell r="CE85">
            <v>9.765785765062418</v>
          </cell>
          <cell r="CF85">
            <v>3.6041894234523539</v>
          </cell>
          <cell r="CG85">
            <v>8.5660287744157024</v>
          </cell>
          <cell r="CH85">
            <v>8.7678628843706292</v>
          </cell>
          <cell r="CI85">
            <v>0.4021023699020132</v>
          </cell>
          <cell r="CJ85">
            <v>3.1271432098778007</v>
          </cell>
          <cell r="CK85">
            <v>12.356455246620545</v>
          </cell>
          <cell r="CL85">
            <v>2.3601794161097311</v>
          </cell>
          <cell r="CM85">
            <v>-3.7243791290815009</v>
          </cell>
          <cell r="CN85">
            <v>9.4062865445653685</v>
          </cell>
          <cell r="CO85">
            <v>2.9028888415753684</v>
          </cell>
          <cell r="CP85">
            <v>0</v>
          </cell>
          <cell r="CQ85">
            <v>0</v>
          </cell>
        </row>
        <row r="86">
          <cell r="A86" t="str">
            <v>1976/77</v>
          </cell>
          <cell r="CD86">
            <v>7.7668483064264882</v>
          </cell>
          <cell r="CE86">
            <v>6.6165985899890423</v>
          </cell>
          <cell r="CF86">
            <v>-0.59732074282045033</v>
          </cell>
          <cell r="CG86">
            <v>6.5763450268413015</v>
          </cell>
          <cell r="CH86">
            <v>0.30297790473321129</v>
          </cell>
          <cell r="CI86">
            <v>4.7719064664325517</v>
          </cell>
          <cell r="CJ86">
            <v>4.0010456536980428</v>
          </cell>
          <cell r="CK86">
            <v>13.473864057139151</v>
          </cell>
          <cell r="CL86">
            <v>6.4317053421679926</v>
          </cell>
          <cell r="CM86">
            <v>0.29170055011391582</v>
          </cell>
          <cell r="CN86">
            <v>5.2957062773936192</v>
          </cell>
          <cell r="CO86">
            <v>-0.77876315863981693</v>
          </cell>
          <cell r="CP86">
            <v>0</v>
          </cell>
          <cell r="CQ86">
            <v>0</v>
          </cell>
        </row>
        <row r="87">
          <cell r="A87" t="str">
            <v>1977/78</v>
          </cell>
          <cell r="CD87">
            <v>5.8158195957188186</v>
          </cell>
          <cell r="CE87">
            <v>16.619776847085909</v>
          </cell>
          <cell r="CF87">
            <v>5.6529161249479145</v>
          </cell>
          <cell r="CG87">
            <v>13.928737883173902</v>
          </cell>
          <cell r="CH87">
            <v>18.954753963805501</v>
          </cell>
          <cell r="CI87">
            <v>3.4804830976966405</v>
          </cell>
          <cell r="CJ87">
            <v>3.2490868089913079</v>
          </cell>
          <cell r="CK87">
            <v>17.721229466528566</v>
          </cell>
          <cell r="CL87">
            <v>0.94448184452189388</v>
          </cell>
          <cell r="CM87">
            <v>-5.6946958730351049</v>
          </cell>
          <cell r="CN87">
            <v>11.251068050406566</v>
          </cell>
          <cell r="CO87">
            <v>3.9340201191256918</v>
          </cell>
          <cell r="CP87">
            <v>0</v>
          </cell>
          <cell r="CQ87">
            <v>0</v>
          </cell>
        </row>
        <row r="88">
          <cell r="A88" t="str">
            <v>1978/79</v>
          </cell>
          <cell r="CD88">
            <v>12.669019699681616</v>
          </cell>
          <cell r="CE88">
            <v>16.677860781760458</v>
          </cell>
          <cell r="CF88">
            <v>2.1710819429220081</v>
          </cell>
          <cell r="CG88">
            <v>15.196814339973885</v>
          </cell>
          <cell r="CH88">
            <v>10.560842832574167</v>
          </cell>
          <cell r="CI88">
            <v>10.143739644125249</v>
          </cell>
          <cell r="CJ88">
            <v>3.3752984446695962</v>
          </cell>
          <cell r="CK88">
            <v>20.517382804481766</v>
          </cell>
          <cell r="CL88">
            <v>3.2907031351071314</v>
          </cell>
          <cell r="CM88">
            <v>-6.373709708501762</v>
          </cell>
          <cell r="CN88">
            <v>6.9658572744485614</v>
          </cell>
          <cell r="CO88">
            <v>-3.0424220139461333</v>
          </cell>
          <cell r="CP88">
            <v>0</v>
          </cell>
          <cell r="CQ88">
            <v>0</v>
          </cell>
        </row>
        <row r="89">
          <cell r="A89" t="str">
            <v>1979/80</v>
          </cell>
          <cell r="CD89">
            <v>7.8348938950035585</v>
          </cell>
          <cell r="CE89">
            <v>0.79062682335619971</v>
          </cell>
          <cell r="CF89">
            <v>-4.1278350156046741</v>
          </cell>
          <cell r="CG89">
            <v>-1.5019466662322678</v>
          </cell>
          <cell r="CH89">
            <v>19.364842944372413</v>
          </cell>
          <cell r="CI89">
            <v>4.7305392122338752</v>
          </cell>
          <cell r="CJ89">
            <v>4.463804253456999</v>
          </cell>
          <cell r="CK89">
            <v>24.388761749898215</v>
          </cell>
          <cell r="CL89">
            <v>23.413025268609221</v>
          </cell>
          <cell r="CM89">
            <v>8.6805953771916364</v>
          </cell>
          <cell r="CN89">
            <v>15.351123608479433</v>
          </cell>
          <cell r="CO89">
            <v>1.5810832277383557</v>
          </cell>
          <cell r="CP89">
            <v>0</v>
          </cell>
          <cell r="CQ89">
            <v>0</v>
          </cell>
        </row>
        <row r="90">
          <cell r="A90" t="str">
            <v>1980/81</v>
          </cell>
          <cell r="CD90">
            <v>-2.9658712547987465</v>
          </cell>
          <cell r="CE90">
            <v>-3.5433162642878768</v>
          </cell>
          <cell r="CF90">
            <v>-0.3514736611890541</v>
          </cell>
          <cell r="CG90">
            <v>-5.4517489456710528</v>
          </cell>
          <cell r="CH90">
            <v>17.184393325374003</v>
          </cell>
          <cell r="CI90">
            <v>-4.2556333192196423</v>
          </cell>
          <cell r="CJ90">
            <v>2.0887645599381983</v>
          </cell>
          <cell r="CK90">
            <v>14.178922966016705</v>
          </cell>
          <cell r="CL90">
            <v>18.373262011436033</v>
          </cell>
          <cell r="CM90">
            <v>6.5425947224204251</v>
          </cell>
          <cell r="CN90">
            <v>17.668828939388348</v>
          </cell>
          <cell r="CO90">
            <v>5.9085653307407782</v>
          </cell>
          <cell r="CP90">
            <v>0</v>
          </cell>
          <cell r="CQ90">
            <v>0</v>
          </cell>
        </row>
        <row r="91">
          <cell r="A91" t="str">
            <v>1981/82</v>
          </cell>
          <cell r="CD91">
            <v>2.9146348961609503</v>
          </cell>
          <cell r="CE91">
            <v>3.4382476859497579</v>
          </cell>
          <cell r="CF91">
            <v>0.29870850470184962</v>
          </cell>
          <cell r="CG91">
            <v>2.3145572919399893</v>
          </cell>
          <cell r="CH91">
            <v>9.53891380874677</v>
          </cell>
          <cell r="CI91">
            <v>-1.3783466900540886</v>
          </cell>
          <cell r="CJ91">
            <v>6.8405520031969616</v>
          </cell>
          <cell r="CK91">
            <v>0.82547564176340682</v>
          </cell>
          <cell r="CL91">
            <v>-2.5259245033993682</v>
          </cell>
          <cell r="CM91">
            <v>-9.2714469633609742</v>
          </cell>
          <cell r="CN91">
            <v>-2.02999238787126</v>
          </cell>
          <cell r="CO91">
            <v>-8.8098349601998365</v>
          </cell>
          <cell r="CP91">
            <v>0</v>
          </cell>
          <cell r="CQ91">
            <v>0</v>
          </cell>
        </row>
        <row r="92">
          <cell r="A92" t="str">
            <v>1982/83</v>
          </cell>
          <cell r="CD92">
            <v>4.7912295980385711</v>
          </cell>
          <cell r="CE92">
            <v>7.3823412590244608</v>
          </cell>
          <cell r="CF92">
            <v>1.4590819634255112</v>
          </cell>
          <cell r="CG92">
            <v>6.5510037304374213</v>
          </cell>
          <cell r="CH92">
            <v>6.8509887110567433</v>
          </cell>
          <cell r="CI92">
            <v>2.8622944704133513</v>
          </cell>
          <cell r="CJ92">
            <v>3.0751809476104768</v>
          </cell>
          <cell r="CK92">
            <v>3.5601855560556617</v>
          </cell>
          <cell r="CL92">
            <v>-3.5593894286110817</v>
          </cell>
          <cell r="CM92">
            <v>-6.7808556273447067</v>
          </cell>
          <cell r="CN92">
            <v>-1.1747586574802016</v>
          </cell>
          <cell r="CO92">
            <v>-4.4758801734100189</v>
          </cell>
          <cell r="CP92">
            <v>-8.3416285088592446</v>
          </cell>
          <cell r="CQ92">
            <v>-11.403350576360138</v>
          </cell>
        </row>
        <row r="93">
          <cell r="A93" t="str">
            <v>1983/84</v>
          </cell>
          <cell r="CD93">
            <v>10.072098622495297</v>
          </cell>
          <cell r="CE93">
            <v>7.858645198723524</v>
          </cell>
          <cell r="CF93">
            <v>-1.2159607871692728</v>
          </cell>
          <cell r="CG93">
            <v>7.9366403737909819</v>
          </cell>
          <cell r="CH93">
            <v>-0.63945144868750958</v>
          </cell>
          <cell r="CI93">
            <v>9.9247007537251122</v>
          </cell>
          <cell r="CJ93">
            <v>0.22401335046387771</v>
          </cell>
          <cell r="CK93">
            <v>14.957857022273501</v>
          </cell>
          <cell r="CL93">
            <v>6.5819590172582654</v>
          </cell>
          <cell r="CM93">
            <v>2.3431981330314988</v>
          </cell>
          <cell r="CN93">
            <v>4.4386892417982438</v>
          </cell>
          <cell r="CO93">
            <v>0.2851661236280556</v>
          </cell>
          <cell r="CP93">
            <v>-6.3423110338835853</v>
          </cell>
          <cell r="CQ93">
            <v>-10.067074137856613</v>
          </cell>
        </row>
        <row r="94">
          <cell r="A94" t="str">
            <v>1984/85</v>
          </cell>
          <cell r="CD94">
            <v>6.5236316549629025</v>
          </cell>
          <cell r="CE94">
            <v>11.013310650201213</v>
          </cell>
          <cell r="CF94">
            <v>2.4973158262288138</v>
          </cell>
          <cell r="CG94">
            <v>11.381596551211537</v>
          </cell>
          <cell r="CH94">
            <v>-2.9239265151774134</v>
          </cell>
          <cell r="CI94">
            <v>6.7614290946403477</v>
          </cell>
          <cell r="CJ94">
            <v>-0.37260848474565478</v>
          </cell>
          <cell r="CK94">
            <v>6.2798181997177682</v>
          </cell>
          <cell r="CL94">
            <v>-4.2638963046499168</v>
          </cell>
          <cell r="CM94">
            <v>-7.6667497678435614</v>
          </cell>
          <cell r="CN94">
            <v>-0.22888203439672683</v>
          </cell>
          <cell r="CO94">
            <v>-3.7751564407202398</v>
          </cell>
          <cell r="CP94">
            <v>-5.5078849721706842</v>
          </cell>
          <cell r="CQ94">
            <v>-8.8665219801081445</v>
          </cell>
        </row>
        <row r="95">
          <cell r="A95" t="str">
            <v>1985/86</v>
          </cell>
          <cell r="CD95">
            <v>11.076818795561039</v>
          </cell>
          <cell r="CE95">
            <v>8.1412749706227814</v>
          </cell>
          <cell r="CF95">
            <v>-1.6319181336202533</v>
          </cell>
          <cell r="CG95">
            <v>7.4036675991372869</v>
          </cell>
          <cell r="CH95">
            <v>6.0528867924239194</v>
          </cell>
          <cell r="CI95">
            <v>9.3357365977574602</v>
          </cell>
          <cell r="CJ95">
            <v>2.6579614007061707</v>
          </cell>
          <cell r="CK95">
            <v>0.59229408338399292</v>
          </cell>
          <cell r="CL95">
            <v>-6.9806656979858435</v>
          </cell>
          <cell r="CM95">
            <v>-9.235422029111696</v>
          </cell>
          <cell r="CN95">
            <v>-9.4389854029525484</v>
          </cell>
          <cell r="CO95">
            <v>-11.634152918911145</v>
          </cell>
          <cell r="CP95">
            <v>-20.787826727205793</v>
          </cell>
          <cell r="CQ95">
            <v>-22.707902274179514</v>
          </cell>
        </row>
        <row r="96">
          <cell r="A96" t="str">
            <v>1986/87</v>
          </cell>
          <cell r="CD96">
            <v>7.2887380411312597</v>
          </cell>
          <cell r="CE96">
            <v>11.222778350163987</v>
          </cell>
          <cell r="CF96">
            <v>2.2043774204510527</v>
          </cell>
          <cell r="CG96">
            <v>9.0171495230436882</v>
          </cell>
          <cell r="CH96">
            <v>17.954213925975182</v>
          </cell>
          <cell r="CI96">
            <v>8.1427601510890781</v>
          </cell>
          <cell r="CJ96">
            <v>-1.3391354050739039</v>
          </cell>
          <cell r="CK96">
            <v>10.409922976048946</v>
          </cell>
          <cell r="CL96">
            <v>-0.7308353434185233</v>
          </cell>
          <cell r="CM96">
            <v>-3.4466065297453108</v>
          </cell>
          <cell r="CN96">
            <v>2.9091449782186363</v>
          </cell>
          <cell r="CO96">
            <v>9.3792479703935783E-2</v>
          </cell>
          <cell r="CP96">
            <v>-19.395817195972111</v>
          </cell>
          <cell r="CQ96">
            <v>-21.60095831823179</v>
          </cell>
        </row>
        <row r="97">
          <cell r="A97" t="str">
            <v>1987/88</v>
          </cell>
          <cell r="CD97">
            <v>4.6169781052371572</v>
          </cell>
          <cell r="CE97">
            <v>4.5129536621670185</v>
          </cell>
          <cell r="CF97">
            <v>-6.1968946949157555E-2</v>
          </cell>
          <cell r="CG97">
            <v>0.95300616405291638</v>
          </cell>
          <cell r="CH97">
            <v>31.926553829353566</v>
          </cell>
          <cell r="CI97">
            <v>3.5829861454210299</v>
          </cell>
          <cell r="CJ97">
            <v>1.6793385204108517</v>
          </cell>
          <cell r="CK97">
            <v>13.0439594523859</v>
          </cell>
          <cell r="CL97">
            <v>8.1626300772198679</v>
          </cell>
          <cell r="CM97">
            <v>3.8804866480935063</v>
          </cell>
          <cell r="CN97">
            <v>8.0550800642241747</v>
          </cell>
          <cell r="CO97">
            <v>3.7771945251022121</v>
          </cell>
          <cell r="CP97">
            <v>7.9377282337113053</v>
          </cell>
          <cell r="CQ97">
            <v>3.6644886371812069</v>
          </cell>
        </row>
        <row r="98">
          <cell r="A98" t="str">
            <v>1988/89</v>
          </cell>
          <cell r="CD98">
            <v>1.6874478794800973</v>
          </cell>
          <cell r="CE98">
            <v>3.0669831924549973</v>
          </cell>
          <cell r="CF98">
            <v>0.8446451888924571</v>
          </cell>
          <cell r="CG98">
            <v>0.75975725514061399</v>
          </cell>
          <cell r="CH98">
            <v>21.462563068358918</v>
          </cell>
          <cell r="CI98">
            <v>1.1468554393774699</v>
          </cell>
          <cell r="CJ98">
            <v>0.90811498428237769</v>
          </cell>
          <cell r="CK98">
            <v>8.3706731763575135</v>
          </cell>
          <cell r="CL98">
            <v>5.145867104695423</v>
          </cell>
          <cell r="CM98">
            <v>0.41265861670687354</v>
          </cell>
          <cell r="CN98">
            <v>6.5723208087573814</v>
          </cell>
          <cell r="CO98">
            <v>1.7748995945276125</v>
          </cell>
          <cell r="CP98">
            <v>0.44515669515670098</v>
          </cell>
          <cell r="CQ98">
            <v>-4.0764463058767682</v>
          </cell>
        </row>
        <row r="99">
          <cell r="A99" t="str">
            <v>1989/90</v>
          </cell>
          <cell r="CD99">
            <v>6.3064447647930955</v>
          </cell>
          <cell r="CE99">
            <v>5.842908557111115</v>
          </cell>
          <cell r="CF99">
            <v>-0.2751598881367201</v>
          </cell>
          <cell r="CG99">
            <v>2.7342643203381423</v>
          </cell>
          <cell r="CH99">
            <v>29.011269327307673</v>
          </cell>
          <cell r="CI99">
            <v>5.9264067704035917</v>
          </cell>
          <cell r="CJ99">
            <v>0.61285960719590094</v>
          </cell>
          <cell r="CK99">
            <v>7.2165070884221638</v>
          </cell>
          <cell r="CL99">
            <v>1.2977709607912891</v>
          </cell>
          <cell r="CM99">
            <v>-3.5303056760548568</v>
          </cell>
          <cell r="CN99">
            <v>0.85607446062432313</v>
          </cell>
          <cell r="CO99">
            <v>-3.9509499404933535</v>
          </cell>
          <cell r="CP99">
            <v>19.872363056195731</v>
          </cell>
          <cell r="CQ99">
            <v>14.158980125991194</v>
          </cell>
        </row>
        <row r="100">
          <cell r="A100" t="str">
            <v>1990/91</v>
          </cell>
          <cell r="CD100">
            <v>-0.9361619785519637</v>
          </cell>
          <cell r="CE100">
            <v>-1.6661830588998283</v>
          </cell>
          <cell r="CF100">
            <v>-0.46300265129455198</v>
          </cell>
          <cell r="CG100">
            <v>-3.1384196094827344</v>
          </cell>
          <cell r="CH100">
            <v>15.013554286012891</v>
          </cell>
          <cell r="CI100">
            <v>-0.74291696466856072</v>
          </cell>
          <cell r="CJ100">
            <v>-0.33376467063075665</v>
          </cell>
          <cell r="CK100">
            <v>-5.9603007176234346E-2</v>
          </cell>
          <cell r="CL100">
            <v>1.6338021869789721</v>
          </cell>
          <cell r="CM100">
            <v>-3.2470764214653447</v>
          </cell>
          <cell r="CN100">
            <v>0.88484253071834384</v>
          </cell>
          <cell r="CO100">
            <v>-3.9600679147115958</v>
          </cell>
          <cell r="CP100">
            <v>17.42088139603668</v>
          </cell>
          <cell r="CQ100">
            <v>11.781841471738574</v>
          </cell>
        </row>
        <row r="101">
          <cell r="A101" t="str">
            <v>1991/92</v>
          </cell>
          <cell r="CD101">
            <v>3.7295450944531794</v>
          </cell>
          <cell r="CE101">
            <v>6.1682189898190742</v>
          </cell>
          <cell r="CF101">
            <v>1.4662304349499777</v>
          </cell>
          <cell r="CG101">
            <v>3.5757296077366663</v>
          </cell>
          <cell r="CH101">
            <v>25.099658077550203</v>
          </cell>
          <cell r="CI101">
            <v>2.8406625647147132</v>
          </cell>
          <cell r="CJ101">
            <v>1.4788588395203135</v>
          </cell>
          <cell r="CK101">
            <v>3.5059178120038226</v>
          </cell>
          <cell r="CL101">
            <v>-2.5076253545051497</v>
          </cell>
          <cell r="CM101">
            <v>-5.3493051754583076</v>
          </cell>
          <cell r="CN101">
            <v>-0.21558687281016953</v>
          </cell>
          <cell r="CO101">
            <v>-3.124074375143171</v>
          </cell>
          <cell r="CP101">
            <v>-18.778337531486155</v>
          </cell>
          <cell r="CQ101">
            <v>-21.145763292734753</v>
          </cell>
        </row>
        <row r="102">
          <cell r="A102" t="str">
            <v>1992/93</v>
          </cell>
          <cell r="CD102">
            <v>2.9364331257164533</v>
          </cell>
          <cell r="CE102">
            <v>1.6183049650107861</v>
          </cell>
          <cell r="CF102">
            <v>-0.81739420746178837</v>
          </cell>
          <cell r="CG102">
            <v>0.89034182337288659</v>
          </cell>
          <cell r="CH102">
            <v>7.4166049738560105</v>
          </cell>
          <cell r="CI102">
            <v>3.7220978036535568</v>
          </cell>
          <cell r="CJ102">
            <v>-1.3072262520454672</v>
          </cell>
          <cell r="CK102">
            <v>5.6075271041009511</v>
          </cell>
          <cell r="CL102">
            <v>3.9256924630495904</v>
          </cell>
          <cell r="CM102">
            <v>0.84153955924184398</v>
          </cell>
          <cell r="CN102">
            <v>2.5948965757559339</v>
          </cell>
          <cell r="CO102">
            <v>-0.44976293712124527</v>
          </cell>
          <cell r="CP102">
            <v>-3.9696076911148959</v>
          </cell>
          <cell r="CQ102">
            <v>-6.8194555610105017</v>
          </cell>
        </row>
        <row r="103">
          <cell r="A103" t="str">
            <v>1993/94</v>
          </cell>
          <cell r="CD103">
            <v>0.86951381977744546</v>
          </cell>
          <cell r="CE103">
            <v>5.3982450744732624</v>
          </cell>
          <cell r="CF103">
            <v>2.8291924178213819</v>
          </cell>
          <cell r="CG103">
            <v>7.8892574080484001</v>
          </cell>
          <cell r="CH103">
            <v>-23.903713661723714</v>
          </cell>
          <cell r="CI103">
            <v>2.5742199580295111</v>
          </cell>
          <cell r="CJ103">
            <v>-2.8463870160953206</v>
          </cell>
          <cell r="CK103">
            <v>2.88555425381678</v>
          </cell>
          <cell r="CL103">
            <v>-2.3839968292461045</v>
          </cell>
          <cell r="CM103">
            <v>-4.8916449613428785</v>
          </cell>
          <cell r="CN103">
            <v>1.9986617935339623</v>
          </cell>
          <cell r="CO103">
            <v>-0.62157203508851344</v>
          </cell>
          <cell r="CP103">
            <v>-8.8487001453253615</v>
          </cell>
          <cell r="CQ103">
            <v>-11.190277134693948</v>
          </cell>
        </row>
        <row r="104">
          <cell r="A104" t="str">
            <v>1994/95</v>
          </cell>
          <cell r="CD104">
            <v>3.3511988879608934</v>
          </cell>
          <cell r="CE104">
            <v>5.0770289797127832</v>
          </cell>
          <cell r="CF104">
            <v>1.0995167103151715</v>
          </cell>
          <cell r="CG104">
            <v>4.2764688715497323</v>
          </cell>
          <cell r="CH104">
            <v>7.7648042026310122</v>
          </cell>
          <cell r="CI104">
            <v>4.3367643525312971</v>
          </cell>
          <cell r="CJ104">
            <v>-1.5909351043694357</v>
          </cell>
          <cell r="CK104">
            <v>4.5605552477781197</v>
          </cell>
          <cell r="CL104">
            <v>-0.49151916165655063</v>
          </cell>
          <cell r="CM104">
            <v>-3.2026980485942325</v>
          </cell>
          <cell r="CN104">
            <v>1.1701425555094014</v>
          </cell>
          <cell r="CO104">
            <v>-1.5863094792731403</v>
          </cell>
          <cell r="CP104">
            <v>-1.5766164747564204</v>
          </cell>
          <cell r="CQ104">
            <v>-4.2582311185183963</v>
          </cell>
        </row>
        <row r="105">
          <cell r="A105" t="str">
            <v>1995/96</v>
          </cell>
          <cell r="CD105">
            <v>2.6773029148933647</v>
          </cell>
          <cell r="CE105">
            <v>5.9051109778110566</v>
          </cell>
          <cell r="CF105">
            <v>2.1044801394449735</v>
          </cell>
          <cell r="CG105">
            <v>4.6162506256868019</v>
          </cell>
          <cell r="CH105">
            <v>12.555992895981944</v>
          </cell>
          <cell r="CI105">
            <v>2.6282184270447262</v>
          </cell>
          <cell r="CJ105">
            <v>7.9792115735386915E-2</v>
          </cell>
          <cell r="CK105">
            <v>8.3755851659087277</v>
          </cell>
          <cell r="CL105">
            <v>2.3327242333141873</v>
          </cell>
          <cell r="CM105">
            <v>-0.44013420408446358</v>
          </cell>
          <cell r="CN105">
            <v>5.5496999718998463</v>
          </cell>
          <cell r="CO105">
            <v>2.6896727584671876</v>
          </cell>
          <cell r="CP105">
            <v>12.508999280057598</v>
          </cell>
          <cell r="CQ105">
            <v>9.4603994282085768</v>
          </cell>
        </row>
        <row r="106">
          <cell r="A106" t="str">
            <v>1996/97</v>
          </cell>
          <cell r="CD106">
            <v>3.1914678260396734</v>
          </cell>
          <cell r="CE106">
            <v>5.2866522178928177</v>
          </cell>
          <cell r="CF106">
            <v>1.401949949121601</v>
          </cell>
          <cell r="CG106">
            <v>3.8491837349287072</v>
          </cell>
          <cell r="CH106">
            <v>14.280958625601215</v>
          </cell>
          <cell r="CI106">
            <v>3.5126207842247625</v>
          </cell>
          <cell r="CJ106">
            <v>-0.51785573653643269</v>
          </cell>
          <cell r="CK106">
            <v>4.6956185489256619</v>
          </cell>
          <cell r="CL106">
            <v>-0.56135669291108581</v>
          </cell>
          <cell r="CM106">
            <v>-3.1493649863050921</v>
          </cell>
          <cell r="CN106">
            <v>1.4576309016377964</v>
          </cell>
          <cell r="CO106">
            <v>-1.1829239316644147</v>
          </cell>
          <cell r="CP106">
            <v>7.4228123500239995</v>
          </cell>
          <cell r="CQ106">
            <v>4.6270066147928057</v>
          </cell>
        </row>
        <row r="107">
          <cell r="A107" t="str">
            <v>1997/98</v>
          </cell>
          <cell r="CD107">
            <v>1.52565892482317</v>
          </cell>
          <cell r="CE107">
            <v>2.4389651165247495</v>
          </cell>
          <cell r="CF107">
            <v>0.63375903075596796</v>
          </cell>
          <cell r="CG107">
            <v>1.7132241402253001</v>
          </cell>
          <cell r="CH107">
            <v>7.4633974517937531</v>
          </cell>
          <cell r="CI107">
            <v>1.9798623642556912</v>
          </cell>
          <cell r="CJ107">
            <v>-0.74109972461855023</v>
          </cell>
          <cell r="CK107">
            <v>3.7227290076735864</v>
          </cell>
          <cell r="CL107">
            <v>1.2531988093481328</v>
          </cell>
          <cell r="CM107">
            <v>-0.37832499765817484</v>
          </cell>
          <cell r="CN107">
            <v>2.1640539998635022</v>
          </cell>
          <cell r="CO107">
            <v>0.51785330417086772</v>
          </cell>
          <cell r="CP107">
            <v>-18.585256887565158</v>
          </cell>
          <cell r="CQ107">
            <v>-19.897117581263814</v>
          </cell>
        </row>
        <row r="108">
          <cell r="A108" t="str">
            <v>1998/99</v>
          </cell>
          <cell r="CD108">
            <v>4.159534760407313</v>
          </cell>
          <cell r="CE108">
            <v>4.0863606171890554</v>
          </cell>
          <cell r="CF108">
            <v>-4.9938047255778883E-2</v>
          </cell>
          <cell r="CG108">
            <v>2.2600278840717358</v>
          </cell>
          <cell r="CH108">
            <v>18.814561627282501</v>
          </cell>
          <cell r="CI108">
            <v>4.4949015916440738</v>
          </cell>
          <cell r="CJ108">
            <v>-0.53165151556487444</v>
          </cell>
          <cell r="CK108">
            <v>1.5748903202777553</v>
          </cell>
          <cell r="CL108">
            <v>-2.4128716596673483</v>
          </cell>
          <cell r="CM108">
            <v>-4.2505226338051543</v>
          </cell>
          <cell r="CN108">
            <v>-2.4814285567566263</v>
          </cell>
          <cell r="CO108">
            <v>-4.317788544563939</v>
          </cell>
          <cell r="CP108">
            <v>-9.1092006584964409</v>
          </cell>
          <cell r="CQ108">
            <v>-10.820753901128821</v>
          </cell>
        </row>
        <row r="109">
          <cell r="A109" t="str">
            <v>1999/00</v>
          </cell>
          <cell r="CD109">
            <v>4.0242000256861532</v>
          </cell>
          <cell r="CE109">
            <v>6.0755210155150063</v>
          </cell>
          <cell r="CF109">
            <v>1.4007704544066826</v>
          </cell>
          <cell r="CG109">
            <v>4.2215116522416496</v>
          </cell>
          <cell r="CH109">
            <v>19.074913609320674</v>
          </cell>
          <cell r="CI109">
            <v>4.405483935560639</v>
          </cell>
          <cell r="CJ109">
            <v>-0.60301921084715104</v>
          </cell>
          <cell r="CK109">
            <v>10.04908871527206</v>
          </cell>
          <cell r="CL109">
            <v>3.7459799034839092</v>
          </cell>
          <cell r="CM109">
            <v>0.56610409800710304</v>
          </cell>
          <cell r="CN109">
            <v>5.7918144894151702</v>
          </cell>
          <cell r="CO109">
            <v>2.549232640698329</v>
          </cell>
          <cell r="CP109">
            <v>48.057959347957336</v>
          </cell>
          <cell r="CQ109">
            <v>43.519895095474183</v>
          </cell>
        </row>
        <row r="110">
          <cell r="A110" t="str">
            <v>2000/01</v>
          </cell>
          <cell r="CD110">
            <v>1.0181023543093248</v>
          </cell>
          <cell r="CE110">
            <v>-0.74827934745597124</v>
          </cell>
          <cell r="CF110">
            <v>-1.2665836389778065</v>
          </cell>
          <cell r="CG110">
            <v>-2.5801839275376048</v>
          </cell>
          <cell r="CH110">
            <v>20.522079861878638</v>
          </cell>
          <cell r="CI110">
            <v>2.3299068042429205</v>
          </cell>
          <cell r="CJ110">
            <v>-2.1090339720062161</v>
          </cell>
          <cell r="CK110">
            <v>-3.8423298814293405</v>
          </cell>
          <cell r="CL110">
            <v>-3.1173772239222797</v>
          </cell>
          <cell r="CM110">
            <v>-6.1319308620638839</v>
          </cell>
          <cell r="CN110">
            <v>-4.811446782766982</v>
          </cell>
          <cell r="CO110">
            <v>-7.7732885577741389</v>
          </cell>
          <cell r="CP110">
            <v>13.320647002854447</v>
          </cell>
          <cell r="CQ110">
            <v>9.7946156165182874</v>
          </cell>
        </row>
        <row r="111">
          <cell r="A111" t="str">
            <v>2001/02</v>
          </cell>
          <cell r="CD111">
            <v>-9.7982208148571495</v>
          </cell>
          <cell r="CE111">
            <v>-9.7615400845168292</v>
          </cell>
          <cell r="CF111">
            <v>2.8940779974448105E-2</v>
          </cell>
          <cell r="CG111">
            <v>-10.694758578864239</v>
          </cell>
          <cell r="CH111">
            <v>11.61884498524887</v>
          </cell>
          <cell r="CI111">
            <v>-9.7382922385785839</v>
          </cell>
          <cell r="CJ111">
            <v>-0.10783111492304442</v>
          </cell>
          <cell r="CK111">
            <v>-17.976891388963899</v>
          </cell>
          <cell r="CL111">
            <v>-9.1040464477579963</v>
          </cell>
          <cell r="CM111">
            <v>-10.44648109552555</v>
          </cell>
          <cell r="CN111">
            <v>-9.0670834300504044</v>
          </cell>
          <cell r="CO111">
            <v>-10.41006398149924</v>
          </cell>
          <cell r="CP111">
            <v>-18.09928499339194</v>
          </cell>
          <cell r="CQ111">
            <v>-19.308869724120537</v>
          </cell>
        </row>
        <row r="112">
          <cell r="A112" t="str">
            <v>2002/03</v>
          </cell>
          <cell r="CD112">
            <v>-1.7975410759758614</v>
          </cell>
          <cell r="CE112">
            <v>1.2116865917590758</v>
          </cell>
          <cell r="CF112">
            <v>2.1817079580631287</v>
          </cell>
          <cell r="CG112">
            <v>-0.27148381770942809</v>
          </cell>
          <cell r="CH112">
            <v>16.708712646332742</v>
          </cell>
          <cell r="CI112">
            <v>-1.7066960647096452</v>
          </cell>
          <cell r="CJ112">
            <v>-0.15000384421418289</v>
          </cell>
          <cell r="CK112">
            <v>1.4223769629981398</v>
          </cell>
          <cell r="CL112">
            <v>0.20816802716556726</v>
          </cell>
          <cell r="CM112">
            <v>-2.1042229058711559</v>
          </cell>
          <cell r="CN112">
            <v>3.2788568374495952</v>
          </cell>
          <cell r="CO112">
            <v>0.89560708019853497</v>
          </cell>
          <cell r="CP112">
            <v>21.96022052172022</v>
          </cell>
          <cell r="CQ112">
            <v>19.145881993456413</v>
          </cell>
        </row>
        <row r="113">
          <cell r="A113" t="str">
            <v>2003/04</v>
          </cell>
          <cell r="CD113">
            <v>5.6345217367847145</v>
          </cell>
          <cell r="CE113">
            <v>9.2433413049869841</v>
          </cell>
          <cell r="CF113">
            <v>2.5068683668869767</v>
          </cell>
          <cell r="CG113">
            <v>4.9682212313087115</v>
          </cell>
          <cell r="CH113">
            <v>46.437954226980082</v>
          </cell>
          <cell r="CI113">
            <v>4.7994261957442053</v>
          </cell>
          <cell r="CJ113">
            <v>1.2921142863673367</v>
          </cell>
          <cell r="CK113">
            <v>6.5129778889966961</v>
          </cell>
          <cell r="CL113">
            <v>-2.4993408141624096</v>
          </cell>
          <cell r="CM113">
            <v>-4.7112235677252308</v>
          </cell>
          <cell r="CN113">
            <v>0.83159949774833652</v>
          </cell>
          <cell r="CO113">
            <v>-1.4558483800975575</v>
          </cell>
          <cell r="CP113">
            <v>22.566626819901735</v>
          </cell>
          <cell r="CQ113">
            <v>19.786101946643342</v>
          </cell>
        </row>
        <row r="114">
          <cell r="A114" t="str">
            <v>2004/05</v>
          </cell>
          <cell r="CD114">
            <v>3.9806293024259753</v>
          </cell>
          <cell r="CE114">
            <v>6.7279713824999199</v>
          </cell>
          <cell r="CF114">
            <v>2.0050334982145159</v>
          </cell>
          <cell r="CG114">
            <v>4.8690998648338368</v>
          </cell>
          <cell r="CH114">
            <v>21.033985477389024</v>
          </cell>
          <cell r="CI114">
            <v>3.1158776300439506</v>
          </cell>
          <cell r="CJ114">
            <v>1.3706813449306026</v>
          </cell>
          <cell r="CK114">
            <v>6.6275187484875264</v>
          </cell>
          <cell r="CL114">
            <v>-9.4120250494023061E-2</v>
          </cell>
          <cell r="CM114">
            <v>-3.2778914496514155</v>
          </cell>
          <cell r="CN114">
            <v>2.5455601334774869</v>
          </cell>
          <cell r="CO114">
            <v>-0.72233162397479234</v>
          </cell>
          <cell r="CP114">
            <v>48.507087428601572</v>
          </cell>
          <cell r="CQ114">
            <v>43.774507234008283</v>
          </cell>
        </row>
        <row r="115">
          <cell r="A115" t="str">
            <v>2005/06</v>
          </cell>
          <cell r="CD115">
            <v>-0.41387422010255026</v>
          </cell>
          <cell r="CE115">
            <v>1.6428436954999404</v>
          </cell>
          <cell r="CF115">
            <v>1.608655481801037</v>
          </cell>
          <cell r="CG115">
            <v>-0.47654395280044559</v>
          </cell>
          <cell r="CH115">
            <v>25.717893968892895</v>
          </cell>
          <cell r="CI115">
            <v>-0.80392577729579973</v>
          </cell>
          <cell r="CJ115">
            <v>0.64807469499268677</v>
          </cell>
          <cell r="CK115">
            <v>9.9768871526381595</v>
          </cell>
          <cell r="CL115">
            <v>8.1993410988236768</v>
          </cell>
          <cell r="CM115">
            <v>4.3829206338091176</v>
          </cell>
          <cell r="CN115">
            <v>10.433944780326222</v>
          </cell>
          <cell r="CO115">
            <v>6.5387050994580864</v>
          </cell>
          <cell r="CP115">
            <v>30.443538800674542</v>
          </cell>
          <cell r="CQ115">
            <v>25.84251825884769</v>
          </cell>
        </row>
        <row r="116">
          <cell r="A116" t="str">
            <v>2006/07</v>
          </cell>
          <cell r="CD116">
            <v>2.8486494145769425</v>
          </cell>
          <cell r="CE116">
            <v>3.9767449148212286</v>
          </cell>
          <cell r="CF116">
            <v>0.87199178398030597</v>
          </cell>
          <cell r="CG116">
            <v>3.6379103255223644</v>
          </cell>
          <cell r="CH116">
            <v>4.032467723257696</v>
          </cell>
          <cell r="CI116">
            <v>2.3075650202563969</v>
          </cell>
          <cell r="CJ116">
            <v>0.87510294504400576</v>
          </cell>
          <cell r="CK116">
            <v>6.3767021312431504</v>
          </cell>
          <cell r="CL116">
            <v>2.3081672910495232</v>
          </cell>
          <cell r="CM116">
            <v>-4.5477262224979942E-2</v>
          </cell>
          <cell r="CN116">
            <v>3.4303345126534657</v>
          </cell>
          <cell r="CO116">
            <v>1.0508740070564127</v>
          </cell>
          <cell r="CP116">
            <v>-0.36577578222757312</v>
          </cell>
          <cell r="CQ116">
            <v>-2.6579050946682004</v>
          </cell>
        </row>
        <row r="117">
          <cell r="A117" t="str">
            <v>2007/08</v>
          </cell>
          <cell r="CD117">
            <v>0.9267408839118696</v>
          </cell>
          <cell r="CE117">
            <v>0.60138170229022681</v>
          </cell>
          <cell r="CF117">
            <v>-0.25909531562184895</v>
          </cell>
          <cell r="CG117">
            <v>-1.4069764332995338</v>
          </cell>
          <cell r="CH117">
            <v>25.206604873638071</v>
          </cell>
          <cell r="CI117">
            <v>0.41004434766345188</v>
          </cell>
          <cell r="CJ117">
            <v>0.85595537079441897</v>
          </cell>
          <cell r="CK117">
            <v>6.6594108195541679</v>
          </cell>
          <cell r="CL117">
            <v>6.0218150235664458</v>
          </cell>
          <cell r="CM117">
            <v>1.5125286544025451</v>
          </cell>
          <cell r="CN117">
            <v>5.6800307682937534</v>
          </cell>
          <cell r="CO117">
            <v>1.18528105918565</v>
          </cell>
          <cell r="CP117">
            <v>52.116751269035547</v>
          </cell>
          <cell r="CQ117">
            <v>45.646969622055792</v>
          </cell>
        </row>
        <row r="118">
          <cell r="A118" t="str">
            <v>2008/09</v>
          </cell>
        </row>
        <row r="119">
          <cell r="A119" t="str">
            <v>2009/10</v>
          </cell>
        </row>
        <row r="120">
          <cell r="A120" t="str">
            <v>2010/11</v>
          </cell>
        </row>
        <row r="121">
          <cell r="A121" t="str">
            <v>2011/12</v>
          </cell>
        </row>
        <row r="122">
          <cell r="A122" t="str">
            <v>2012/13</v>
          </cell>
        </row>
        <row r="123">
          <cell r="A123" t="str">
            <v>2013/14</v>
          </cell>
        </row>
        <row r="124">
          <cell r="A124" t="str">
            <v>2014/15</v>
          </cell>
        </row>
        <row r="125">
          <cell r="A125" t="str">
            <v>2015/16</v>
          </cell>
        </row>
        <row r="126">
          <cell r="A126" t="str">
            <v>2016/17</v>
          </cell>
        </row>
        <row r="127">
          <cell r="A127" t="str">
            <v>2017/18</v>
          </cell>
        </row>
        <row r="128">
          <cell r="A128" t="str">
            <v>2018/19</v>
          </cell>
        </row>
        <row r="129">
          <cell r="A129" t="str">
            <v>2019/20</v>
          </cell>
        </row>
        <row r="130">
          <cell r="A130" t="str">
            <v>2020/21</v>
          </cell>
        </row>
        <row r="131">
          <cell r="A131" t="str">
            <v>2021/22</v>
          </cell>
        </row>
        <row r="132">
          <cell r="A132" t="str">
            <v>2022/23</v>
          </cell>
        </row>
        <row r="133">
          <cell r="A133" t="str">
            <v>2023/24</v>
          </cell>
        </row>
        <row r="134">
          <cell r="A134" t="str">
            <v>2024/25</v>
          </cell>
        </row>
        <row r="135">
          <cell r="A135" t="str">
            <v>2025/26</v>
          </cell>
        </row>
        <row r="136">
          <cell r="A136" t="str">
            <v>2026/27</v>
          </cell>
        </row>
        <row r="137">
          <cell r="A137" t="str">
            <v>2027/28</v>
          </cell>
        </row>
        <row r="138">
          <cell r="A138" t="str">
            <v>2028/29</v>
          </cell>
        </row>
        <row r="139">
          <cell r="A139" t="str">
            <v>2029/30</v>
          </cell>
        </row>
        <row r="140">
          <cell r="A140" t="str">
            <v>2030/31</v>
          </cell>
        </row>
        <row r="141">
          <cell r="A141">
            <v>0</v>
          </cell>
        </row>
        <row r="142">
          <cell r="A142" t="str">
            <v>(00-10)</v>
          </cell>
        </row>
        <row r="143">
          <cell r="A143" t="str">
            <v>(10-31)</v>
          </cell>
        </row>
        <row r="144">
          <cell r="A144" t="str">
            <v>(11-31)</v>
          </cell>
        </row>
        <row r="145">
          <cell r="A145" t="str">
            <v>(12-31)</v>
          </cell>
        </row>
        <row r="146">
          <cell r="A146" t="str">
            <v>(20-31)</v>
          </cell>
        </row>
        <row r="147">
          <cell r="A147" t="str">
            <v xml:space="preserve"> </v>
          </cell>
        </row>
        <row r="148">
          <cell r="A148">
            <v>0</v>
          </cell>
        </row>
        <row r="149">
          <cell r="A149">
            <v>0</v>
          </cell>
        </row>
        <row r="150">
          <cell r="A150">
            <v>0</v>
          </cell>
        </row>
        <row r="151">
          <cell r="A151">
            <v>0</v>
          </cell>
        </row>
        <row r="152">
          <cell r="A152">
            <v>0</v>
          </cell>
        </row>
        <row r="153">
          <cell r="A153">
            <v>0</v>
          </cell>
        </row>
        <row r="154">
          <cell r="A154">
            <v>0</v>
          </cell>
        </row>
        <row r="155">
          <cell r="A155">
            <v>0</v>
          </cell>
        </row>
        <row r="157">
          <cell r="A157">
            <v>0</v>
          </cell>
        </row>
        <row r="158">
          <cell r="A158">
            <v>0</v>
          </cell>
        </row>
        <row r="159">
          <cell r="A159">
            <v>0</v>
          </cell>
        </row>
        <row r="160">
          <cell r="A160">
            <v>0</v>
          </cell>
        </row>
        <row r="161">
          <cell r="A161">
            <v>0</v>
          </cell>
        </row>
        <row r="162">
          <cell r="A162">
            <v>0</v>
          </cell>
        </row>
        <row r="163">
          <cell r="A163">
            <v>0</v>
          </cell>
        </row>
        <row r="164">
          <cell r="A164">
            <v>0</v>
          </cell>
        </row>
        <row r="165">
          <cell r="A165">
            <v>0</v>
          </cell>
        </row>
        <row r="166">
          <cell r="A166">
            <v>0</v>
          </cell>
        </row>
        <row r="167">
          <cell r="A167">
            <v>0</v>
          </cell>
        </row>
        <row r="168">
          <cell r="A168">
            <v>0</v>
          </cell>
        </row>
        <row r="169">
          <cell r="A169">
            <v>0</v>
          </cell>
        </row>
        <row r="170">
          <cell r="A170">
            <v>0</v>
          </cell>
        </row>
        <row r="171">
          <cell r="A171">
            <v>0</v>
          </cell>
        </row>
        <row r="172">
          <cell r="A172">
            <v>0</v>
          </cell>
        </row>
        <row r="173">
          <cell r="A173">
            <v>0</v>
          </cell>
        </row>
        <row r="174">
          <cell r="A174">
            <v>0</v>
          </cell>
        </row>
        <row r="175">
          <cell r="A175">
            <v>0</v>
          </cell>
        </row>
        <row r="176">
          <cell r="A176">
            <v>0</v>
          </cell>
        </row>
        <row r="177">
          <cell r="A177">
            <v>0</v>
          </cell>
        </row>
        <row r="178">
          <cell r="A178">
            <v>0</v>
          </cell>
        </row>
        <row r="179">
          <cell r="A179">
            <v>0</v>
          </cell>
        </row>
        <row r="180">
          <cell r="A180">
            <v>0</v>
          </cell>
        </row>
        <row r="181">
          <cell r="A181">
            <v>0</v>
          </cell>
        </row>
        <row r="182">
          <cell r="A182">
            <v>0</v>
          </cell>
        </row>
        <row r="183">
          <cell r="A183">
            <v>0</v>
          </cell>
        </row>
        <row r="184">
          <cell r="A184">
            <v>0</v>
          </cell>
        </row>
        <row r="185">
          <cell r="A185">
            <v>0</v>
          </cell>
        </row>
        <row r="186">
          <cell r="A186">
            <v>0</v>
          </cell>
        </row>
        <row r="187">
          <cell r="A187">
            <v>0</v>
          </cell>
        </row>
        <row r="188">
          <cell r="A188">
            <v>0</v>
          </cell>
        </row>
        <row r="189">
          <cell r="A189">
            <v>0</v>
          </cell>
        </row>
        <row r="190">
          <cell r="A190">
            <v>0</v>
          </cell>
        </row>
        <row r="191">
          <cell r="A191">
            <v>0</v>
          </cell>
        </row>
        <row r="192">
          <cell r="A192">
            <v>0</v>
          </cell>
        </row>
        <row r="193">
          <cell r="A193">
            <v>0</v>
          </cell>
        </row>
        <row r="194">
          <cell r="A194">
            <v>0</v>
          </cell>
        </row>
        <row r="195">
          <cell r="A195">
            <v>0</v>
          </cell>
        </row>
        <row r="196">
          <cell r="A196">
            <v>0</v>
          </cell>
        </row>
        <row r="197">
          <cell r="A197">
            <v>0</v>
          </cell>
        </row>
        <row r="198">
          <cell r="A198">
            <v>0</v>
          </cell>
        </row>
        <row r="199">
          <cell r="A199">
            <v>0</v>
          </cell>
        </row>
        <row r="200">
          <cell r="A200">
            <v>0</v>
          </cell>
        </row>
        <row r="201">
          <cell r="A201">
            <v>0</v>
          </cell>
        </row>
        <row r="202">
          <cell r="A202">
            <v>0</v>
          </cell>
        </row>
        <row r="203">
          <cell r="A203">
            <v>0</v>
          </cell>
        </row>
        <row r="204">
          <cell r="A204">
            <v>0</v>
          </cell>
        </row>
        <row r="205">
          <cell r="A205">
            <v>0</v>
          </cell>
        </row>
        <row r="206">
          <cell r="A206">
            <v>0</v>
          </cell>
        </row>
        <row r="207">
          <cell r="A207">
            <v>0</v>
          </cell>
        </row>
        <row r="208">
          <cell r="A208">
            <v>0</v>
          </cell>
        </row>
        <row r="209">
          <cell r="A209">
            <v>0</v>
          </cell>
        </row>
        <row r="210">
          <cell r="A210">
            <v>0</v>
          </cell>
        </row>
        <row r="211">
          <cell r="A211">
            <v>0</v>
          </cell>
        </row>
        <row r="212">
          <cell r="A212">
            <v>0</v>
          </cell>
        </row>
        <row r="213">
          <cell r="A213">
            <v>0</v>
          </cell>
        </row>
        <row r="214">
          <cell r="A214">
            <v>0</v>
          </cell>
        </row>
        <row r="215">
          <cell r="A215">
            <v>0</v>
          </cell>
        </row>
        <row r="216">
          <cell r="A216">
            <v>0</v>
          </cell>
        </row>
        <row r="217">
          <cell r="A217">
            <v>0</v>
          </cell>
        </row>
        <row r="218">
          <cell r="A218">
            <v>0</v>
          </cell>
        </row>
        <row r="219">
          <cell r="A219">
            <v>0</v>
          </cell>
        </row>
        <row r="220">
          <cell r="A220">
            <v>0</v>
          </cell>
        </row>
        <row r="221">
          <cell r="A221">
            <v>0</v>
          </cell>
        </row>
        <row r="222">
          <cell r="A222">
            <v>0</v>
          </cell>
        </row>
        <row r="223">
          <cell r="A223">
            <v>0</v>
          </cell>
        </row>
        <row r="224">
          <cell r="A224">
            <v>0</v>
          </cell>
        </row>
        <row r="225">
          <cell r="A225">
            <v>0</v>
          </cell>
        </row>
        <row r="226">
          <cell r="A226">
            <v>0</v>
          </cell>
        </row>
        <row r="227">
          <cell r="A227">
            <v>0</v>
          </cell>
        </row>
        <row r="228">
          <cell r="A228">
            <v>0</v>
          </cell>
        </row>
        <row r="229">
          <cell r="A229">
            <v>0</v>
          </cell>
        </row>
        <row r="230">
          <cell r="A230">
            <v>0</v>
          </cell>
        </row>
        <row r="231">
          <cell r="A231">
            <v>0</v>
          </cell>
        </row>
        <row r="232">
          <cell r="A232">
            <v>0</v>
          </cell>
        </row>
        <row r="233">
          <cell r="A233">
            <v>0</v>
          </cell>
        </row>
        <row r="234">
          <cell r="A234">
            <v>0</v>
          </cell>
        </row>
        <row r="235">
          <cell r="A235">
            <v>0</v>
          </cell>
        </row>
        <row r="236">
          <cell r="A236">
            <v>0</v>
          </cell>
        </row>
        <row r="237">
          <cell r="A237">
            <v>0</v>
          </cell>
        </row>
        <row r="238">
          <cell r="A238">
            <v>0</v>
          </cell>
        </row>
        <row r="239">
          <cell r="A239">
            <v>0</v>
          </cell>
        </row>
        <row r="240">
          <cell r="A240">
            <v>0</v>
          </cell>
        </row>
        <row r="241">
          <cell r="A241">
            <v>0</v>
          </cell>
        </row>
        <row r="242">
          <cell r="A242">
            <v>0</v>
          </cell>
        </row>
        <row r="243">
          <cell r="A243">
            <v>0</v>
          </cell>
        </row>
        <row r="244">
          <cell r="A244">
            <v>0</v>
          </cell>
        </row>
        <row r="245">
          <cell r="A245">
            <v>0</v>
          </cell>
        </row>
        <row r="246">
          <cell r="A246">
            <v>0</v>
          </cell>
        </row>
        <row r="247">
          <cell r="A247">
            <v>0</v>
          </cell>
        </row>
        <row r="248">
          <cell r="A248">
            <v>0</v>
          </cell>
        </row>
        <row r="249">
          <cell r="A249">
            <v>0</v>
          </cell>
        </row>
        <row r="250">
          <cell r="A250">
            <v>0</v>
          </cell>
        </row>
        <row r="251">
          <cell r="A251">
            <v>0</v>
          </cell>
        </row>
        <row r="252">
          <cell r="A252">
            <v>0</v>
          </cell>
        </row>
        <row r="253">
          <cell r="A253">
            <v>0</v>
          </cell>
        </row>
        <row r="254">
          <cell r="A254">
            <v>0</v>
          </cell>
        </row>
        <row r="255">
          <cell r="A255">
            <v>0</v>
          </cell>
        </row>
        <row r="256">
          <cell r="A256">
            <v>0</v>
          </cell>
        </row>
        <row r="257">
          <cell r="A257">
            <v>0</v>
          </cell>
        </row>
        <row r="258">
          <cell r="A258">
            <v>0</v>
          </cell>
        </row>
        <row r="259">
          <cell r="A259">
            <v>0</v>
          </cell>
        </row>
        <row r="260">
          <cell r="A260">
            <v>0</v>
          </cell>
        </row>
        <row r="261">
          <cell r="A261">
            <v>0</v>
          </cell>
        </row>
        <row r="262">
          <cell r="A262">
            <v>0</v>
          </cell>
        </row>
        <row r="263">
          <cell r="A263">
            <v>0</v>
          </cell>
        </row>
        <row r="264">
          <cell r="A264">
            <v>0</v>
          </cell>
        </row>
        <row r="265">
          <cell r="A265">
            <v>0</v>
          </cell>
        </row>
        <row r="266">
          <cell r="A266">
            <v>0</v>
          </cell>
        </row>
        <row r="267">
          <cell r="A267">
            <v>0</v>
          </cell>
        </row>
        <row r="268">
          <cell r="A268">
            <v>0</v>
          </cell>
        </row>
        <row r="269">
          <cell r="A269">
            <v>0</v>
          </cell>
        </row>
        <row r="270">
          <cell r="A270">
            <v>0</v>
          </cell>
        </row>
        <row r="271">
          <cell r="A271">
            <v>0</v>
          </cell>
        </row>
        <row r="272">
          <cell r="A272">
            <v>0</v>
          </cell>
        </row>
        <row r="273">
          <cell r="A273">
            <v>0</v>
          </cell>
        </row>
        <row r="274">
          <cell r="A274">
            <v>0</v>
          </cell>
        </row>
        <row r="275">
          <cell r="A275">
            <v>0</v>
          </cell>
        </row>
        <row r="276">
          <cell r="A276">
            <v>0</v>
          </cell>
        </row>
        <row r="277">
          <cell r="A277">
            <v>0</v>
          </cell>
        </row>
        <row r="278">
          <cell r="A278">
            <v>0</v>
          </cell>
        </row>
        <row r="279">
          <cell r="A279">
            <v>0</v>
          </cell>
        </row>
        <row r="280">
          <cell r="A280">
            <v>0</v>
          </cell>
        </row>
        <row r="281">
          <cell r="A281">
            <v>0</v>
          </cell>
        </row>
        <row r="282">
          <cell r="A282">
            <v>0</v>
          </cell>
        </row>
        <row r="283">
          <cell r="A283">
            <v>0</v>
          </cell>
        </row>
        <row r="284">
          <cell r="A284">
            <v>0</v>
          </cell>
        </row>
        <row r="285">
          <cell r="A285">
            <v>0</v>
          </cell>
        </row>
        <row r="286">
          <cell r="A286">
            <v>0</v>
          </cell>
        </row>
        <row r="287">
          <cell r="A287">
            <v>0</v>
          </cell>
        </row>
        <row r="288">
          <cell r="A288">
            <v>0</v>
          </cell>
        </row>
        <row r="289">
          <cell r="A289">
            <v>0</v>
          </cell>
        </row>
        <row r="290">
          <cell r="A290">
            <v>0</v>
          </cell>
        </row>
        <row r="291">
          <cell r="A291">
            <v>0</v>
          </cell>
        </row>
        <row r="292">
          <cell r="A292">
            <v>0</v>
          </cell>
        </row>
        <row r="293">
          <cell r="A293">
            <v>0</v>
          </cell>
        </row>
        <row r="294">
          <cell r="A294">
            <v>0</v>
          </cell>
        </row>
        <row r="295">
          <cell r="A295">
            <v>0</v>
          </cell>
        </row>
        <row r="296">
          <cell r="A296">
            <v>0</v>
          </cell>
        </row>
        <row r="297">
          <cell r="A297">
            <v>0</v>
          </cell>
        </row>
        <row r="298">
          <cell r="A298">
            <v>0</v>
          </cell>
        </row>
        <row r="299">
          <cell r="A299">
            <v>0</v>
          </cell>
        </row>
        <row r="300">
          <cell r="A300">
            <v>0</v>
          </cell>
        </row>
        <row r="301">
          <cell r="A301">
            <v>0</v>
          </cell>
        </row>
        <row r="302">
          <cell r="A302">
            <v>0</v>
          </cell>
        </row>
        <row r="303">
          <cell r="A303">
            <v>0</v>
          </cell>
        </row>
        <row r="304">
          <cell r="A304">
            <v>0</v>
          </cell>
        </row>
        <row r="305">
          <cell r="A305">
            <v>0</v>
          </cell>
        </row>
        <row r="306">
          <cell r="A306">
            <v>0</v>
          </cell>
        </row>
        <row r="307">
          <cell r="A307">
            <v>0</v>
          </cell>
        </row>
        <row r="308">
          <cell r="A308">
            <v>0</v>
          </cell>
        </row>
        <row r="309">
          <cell r="A309">
            <v>0</v>
          </cell>
        </row>
        <row r="310">
          <cell r="A310">
            <v>0</v>
          </cell>
        </row>
        <row r="311">
          <cell r="A311">
            <v>0</v>
          </cell>
        </row>
        <row r="312">
          <cell r="A312">
            <v>0</v>
          </cell>
        </row>
        <row r="313">
          <cell r="A313">
            <v>0</v>
          </cell>
        </row>
        <row r="314">
          <cell r="A314">
            <v>0</v>
          </cell>
        </row>
        <row r="315">
          <cell r="A315">
            <v>0</v>
          </cell>
        </row>
        <row r="316">
          <cell r="A316">
            <v>0</v>
          </cell>
        </row>
        <row r="317">
          <cell r="A317">
            <v>0</v>
          </cell>
        </row>
        <row r="318">
          <cell r="A318">
            <v>0</v>
          </cell>
        </row>
        <row r="319">
          <cell r="A319">
            <v>0</v>
          </cell>
        </row>
        <row r="320">
          <cell r="A320">
            <v>0</v>
          </cell>
        </row>
        <row r="321">
          <cell r="A321">
            <v>0</v>
          </cell>
        </row>
        <row r="322">
          <cell r="A322">
            <v>0</v>
          </cell>
        </row>
        <row r="323">
          <cell r="A323">
            <v>0</v>
          </cell>
        </row>
        <row r="324">
          <cell r="A324">
            <v>0</v>
          </cell>
        </row>
        <row r="325">
          <cell r="A325">
            <v>0</v>
          </cell>
        </row>
        <row r="326">
          <cell r="A326">
            <v>0</v>
          </cell>
        </row>
        <row r="327">
          <cell r="A327">
            <v>0</v>
          </cell>
        </row>
        <row r="328">
          <cell r="A328">
            <v>0</v>
          </cell>
        </row>
        <row r="329">
          <cell r="A329">
            <v>0</v>
          </cell>
        </row>
        <row r="330">
          <cell r="A330">
            <v>0</v>
          </cell>
        </row>
        <row r="331">
          <cell r="A331">
            <v>0</v>
          </cell>
        </row>
        <row r="332">
          <cell r="A332">
            <v>0</v>
          </cell>
        </row>
        <row r="333">
          <cell r="A333">
            <v>0</v>
          </cell>
        </row>
        <row r="334">
          <cell r="A334">
            <v>0</v>
          </cell>
        </row>
        <row r="335">
          <cell r="A335">
            <v>0</v>
          </cell>
        </row>
        <row r="336">
          <cell r="A336">
            <v>0</v>
          </cell>
        </row>
        <row r="337">
          <cell r="A337">
            <v>0</v>
          </cell>
        </row>
        <row r="338">
          <cell r="A338">
            <v>0</v>
          </cell>
        </row>
        <row r="339">
          <cell r="A339">
            <v>0</v>
          </cell>
        </row>
        <row r="340">
          <cell r="A340">
            <v>0</v>
          </cell>
        </row>
        <row r="341">
          <cell r="A341">
            <v>0</v>
          </cell>
        </row>
        <row r="342">
          <cell r="A342">
            <v>0</v>
          </cell>
        </row>
        <row r="343">
          <cell r="A343">
            <v>0</v>
          </cell>
        </row>
        <row r="344">
          <cell r="A344">
            <v>0</v>
          </cell>
        </row>
        <row r="345">
          <cell r="A345">
            <v>0</v>
          </cell>
        </row>
        <row r="346">
          <cell r="A346">
            <v>0</v>
          </cell>
        </row>
        <row r="347">
          <cell r="A347">
            <v>0</v>
          </cell>
        </row>
        <row r="348">
          <cell r="A348">
            <v>0</v>
          </cell>
        </row>
        <row r="349">
          <cell r="A349">
            <v>0</v>
          </cell>
        </row>
        <row r="350">
          <cell r="A350">
            <v>0</v>
          </cell>
        </row>
        <row r="351">
          <cell r="A351">
            <v>0</v>
          </cell>
        </row>
        <row r="352">
          <cell r="A352">
            <v>0</v>
          </cell>
        </row>
        <row r="353">
          <cell r="A353">
            <v>0</v>
          </cell>
        </row>
        <row r="354">
          <cell r="A354">
            <v>0</v>
          </cell>
        </row>
        <row r="355">
          <cell r="A355">
            <v>0</v>
          </cell>
        </row>
        <row r="356">
          <cell r="A356">
            <v>0</v>
          </cell>
        </row>
        <row r="357">
          <cell r="A357">
            <v>0</v>
          </cell>
        </row>
        <row r="358">
          <cell r="A358">
            <v>0</v>
          </cell>
        </row>
        <row r="359">
          <cell r="A359">
            <v>0</v>
          </cell>
        </row>
        <row r="360">
          <cell r="A360">
            <v>0</v>
          </cell>
        </row>
        <row r="361">
          <cell r="A361">
            <v>0</v>
          </cell>
        </row>
        <row r="362">
          <cell r="A362">
            <v>0</v>
          </cell>
        </row>
        <row r="363">
          <cell r="A363">
            <v>0</v>
          </cell>
        </row>
        <row r="364">
          <cell r="A364">
            <v>0</v>
          </cell>
        </row>
        <row r="365">
          <cell r="A365">
            <v>0</v>
          </cell>
        </row>
        <row r="366">
          <cell r="A366">
            <v>0</v>
          </cell>
        </row>
        <row r="367">
          <cell r="A367">
            <v>0</v>
          </cell>
        </row>
        <row r="368">
          <cell r="A368">
            <v>0</v>
          </cell>
        </row>
        <row r="369">
          <cell r="A369">
            <v>0</v>
          </cell>
        </row>
        <row r="370">
          <cell r="A370">
            <v>0</v>
          </cell>
        </row>
        <row r="371">
          <cell r="A371">
            <v>0</v>
          </cell>
        </row>
        <row r="372">
          <cell r="A372">
            <v>0</v>
          </cell>
        </row>
        <row r="373">
          <cell r="A373">
            <v>0</v>
          </cell>
        </row>
        <row r="374">
          <cell r="A374">
            <v>0</v>
          </cell>
        </row>
        <row r="375">
          <cell r="A375">
            <v>0</v>
          </cell>
        </row>
        <row r="376">
          <cell r="A376">
            <v>0</v>
          </cell>
        </row>
        <row r="377">
          <cell r="A377">
            <v>0</v>
          </cell>
        </row>
        <row r="378">
          <cell r="A378">
            <v>0</v>
          </cell>
        </row>
        <row r="379">
          <cell r="A379">
            <v>0</v>
          </cell>
        </row>
        <row r="380">
          <cell r="A380">
            <v>0</v>
          </cell>
        </row>
        <row r="381">
          <cell r="A381">
            <v>0</v>
          </cell>
        </row>
        <row r="382">
          <cell r="A382">
            <v>0</v>
          </cell>
        </row>
        <row r="383">
          <cell r="A383">
            <v>0</v>
          </cell>
        </row>
        <row r="384">
          <cell r="A384">
            <v>0</v>
          </cell>
        </row>
        <row r="385">
          <cell r="A385">
            <v>0</v>
          </cell>
        </row>
        <row r="386">
          <cell r="A386">
            <v>0</v>
          </cell>
        </row>
        <row r="387">
          <cell r="A387">
            <v>0</v>
          </cell>
        </row>
        <row r="388">
          <cell r="A388">
            <v>0</v>
          </cell>
        </row>
        <row r="389">
          <cell r="A389">
            <v>0</v>
          </cell>
        </row>
        <row r="390">
          <cell r="A390">
            <v>0</v>
          </cell>
        </row>
        <row r="391">
          <cell r="A391">
            <v>0</v>
          </cell>
        </row>
        <row r="392">
          <cell r="A392">
            <v>0</v>
          </cell>
        </row>
        <row r="393">
          <cell r="A393">
            <v>0</v>
          </cell>
        </row>
        <row r="394">
          <cell r="A394">
            <v>0</v>
          </cell>
        </row>
        <row r="395">
          <cell r="A395">
            <v>0</v>
          </cell>
        </row>
        <row r="396">
          <cell r="A396">
            <v>0</v>
          </cell>
        </row>
        <row r="397">
          <cell r="A397">
            <v>0</v>
          </cell>
        </row>
        <row r="398">
          <cell r="A398">
            <v>0</v>
          </cell>
        </row>
        <row r="399">
          <cell r="A399">
            <v>0</v>
          </cell>
        </row>
        <row r="400">
          <cell r="A400">
            <v>0</v>
          </cell>
        </row>
        <row r="401">
          <cell r="A401">
            <v>0</v>
          </cell>
        </row>
        <row r="402">
          <cell r="A402">
            <v>0</v>
          </cell>
        </row>
        <row r="403">
          <cell r="A403">
            <v>0</v>
          </cell>
        </row>
        <row r="404">
          <cell r="A404">
            <v>0</v>
          </cell>
        </row>
        <row r="405">
          <cell r="A405">
            <v>0</v>
          </cell>
        </row>
        <row r="406">
          <cell r="A406">
            <v>0</v>
          </cell>
        </row>
        <row r="407">
          <cell r="A407">
            <v>0</v>
          </cell>
        </row>
        <row r="408">
          <cell r="A408">
            <v>0</v>
          </cell>
        </row>
        <row r="409">
          <cell r="A409">
            <v>0</v>
          </cell>
        </row>
        <row r="410">
          <cell r="A410">
            <v>0</v>
          </cell>
        </row>
        <row r="411">
          <cell r="A411">
            <v>0</v>
          </cell>
        </row>
        <row r="412">
          <cell r="A412">
            <v>0</v>
          </cell>
        </row>
        <row r="413">
          <cell r="A413">
            <v>0</v>
          </cell>
        </row>
        <row r="414">
          <cell r="A414">
            <v>0</v>
          </cell>
        </row>
        <row r="415">
          <cell r="A415">
            <v>0</v>
          </cell>
        </row>
        <row r="416">
          <cell r="A416">
            <v>0</v>
          </cell>
        </row>
        <row r="417">
          <cell r="A417">
            <v>0</v>
          </cell>
        </row>
        <row r="418">
          <cell r="A418">
            <v>0</v>
          </cell>
        </row>
        <row r="419">
          <cell r="A419">
            <v>0</v>
          </cell>
        </row>
        <row r="420">
          <cell r="A420">
            <v>0</v>
          </cell>
        </row>
        <row r="421">
          <cell r="A421">
            <v>0</v>
          </cell>
        </row>
        <row r="422">
          <cell r="A422">
            <v>0</v>
          </cell>
        </row>
        <row r="423">
          <cell r="A423">
            <v>0</v>
          </cell>
        </row>
        <row r="424">
          <cell r="A424">
            <v>0</v>
          </cell>
        </row>
        <row r="425">
          <cell r="A425">
            <v>0</v>
          </cell>
        </row>
        <row r="426">
          <cell r="A426">
            <v>0</v>
          </cell>
        </row>
        <row r="427">
          <cell r="A427">
            <v>0</v>
          </cell>
        </row>
        <row r="428">
          <cell r="A428">
            <v>0</v>
          </cell>
        </row>
        <row r="429">
          <cell r="A429">
            <v>0</v>
          </cell>
        </row>
        <row r="430">
          <cell r="A430">
            <v>0</v>
          </cell>
        </row>
        <row r="431">
          <cell r="A431">
            <v>0</v>
          </cell>
        </row>
        <row r="432">
          <cell r="A432">
            <v>0</v>
          </cell>
        </row>
        <row r="433">
          <cell r="A433">
            <v>0</v>
          </cell>
        </row>
        <row r="434">
          <cell r="A434">
            <v>0</v>
          </cell>
        </row>
        <row r="435">
          <cell r="A435">
            <v>0</v>
          </cell>
        </row>
        <row r="436">
          <cell r="A436">
            <v>0</v>
          </cell>
        </row>
        <row r="437">
          <cell r="A437">
            <v>0</v>
          </cell>
        </row>
        <row r="438">
          <cell r="A438">
            <v>0</v>
          </cell>
        </row>
        <row r="439">
          <cell r="A439">
            <v>0</v>
          </cell>
        </row>
        <row r="440">
          <cell r="A440">
            <v>0</v>
          </cell>
        </row>
        <row r="441">
          <cell r="A441">
            <v>0</v>
          </cell>
        </row>
        <row r="442">
          <cell r="A442">
            <v>0</v>
          </cell>
        </row>
        <row r="443">
          <cell r="A443">
            <v>0</v>
          </cell>
        </row>
        <row r="444">
          <cell r="A444">
            <v>0</v>
          </cell>
        </row>
        <row r="445">
          <cell r="A445">
            <v>0</v>
          </cell>
        </row>
        <row r="446">
          <cell r="A446">
            <v>0</v>
          </cell>
        </row>
        <row r="447">
          <cell r="A447">
            <v>0</v>
          </cell>
        </row>
        <row r="448">
          <cell r="A448">
            <v>0</v>
          </cell>
        </row>
        <row r="449">
          <cell r="A449">
            <v>0</v>
          </cell>
        </row>
        <row r="450">
          <cell r="A450">
            <v>0</v>
          </cell>
        </row>
        <row r="451">
          <cell r="A451">
            <v>0</v>
          </cell>
        </row>
        <row r="452">
          <cell r="A452">
            <v>0</v>
          </cell>
        </row>
        <row r="453">
          <cell r="A453">
            <v>0</v>
          </cell>
        </row>
        <row r="454">
          <cell r="A454">
            <v>0</v>
          </cell>
        </row>
        <row r="455">
          <cell r="A455">
            <v>0</v>
          </cell>
        </row>
        <row r="456">
          <cell r="A456">
            <v>0</v>
          </cell>
        </row>
        <row r="457">
          <cell r="A457">
            <v>0</v>
          </cell>
        </row>
        <row r="458">
          <cell r="A458">
            <v>0</v>
          </cell>
        </row>
        <row r="459">
          <cell r="A459">
            <v>0</v>
          </cell>
        </row>
        <row r="460">
          <cell r="A460">
            <v>0</v>
          </cell>
        </row>
        <row r="461">
          <cell r="A461">
            <v>0</v>
          </cell>
        </row>
        <row r="462">
          <cell r="A462">
            <v>0</v>
          </cell>
        </row>
        <row r="463">
          <cell r="A463">
            <v>0</v>
          </cell>
        </row>
        <row r="464">
          <cell r="A464">
            <v>0</v>
          </cell>
        </row>
        <row r="465">
          <cell r="A465">
            <v>0</v>
          </cell>
        </row>
        <row r="466">
          <cell r="A466">
            <v>0</v>
          </cell>
        </row>
        <row r="467">
          <cell r="A467">
            <v>0</v>
          </cell>
        </row>
        <row r="468">
          <cell r="A468">
            <v>0</v>
          </cell>
        </row>
        <row r="469">
          <cell r="A469">
            <v>0</v>
          </cell>
        </row>
        <row r="470">
          <cell r="A470">
            <v>0</v>
          </cell>
        </row>
        <row r="471">
          <cell r="A471">
            <v>0</v>
          </cell>
        </row>
        <row r="472">
          <cell r="A472">
            <v>0</v>
          </cell>
        </row>
        <row r="473">
          <cell r="A473">
            <v>0</v>
          </cell>
        </row>
        <row r="474">
          <cell r="A474">
            <v>0</v>
          </cell>
        </row>
        <row r="475">
          <cell r="A475">
            <v>0</v>
          </cell>
        </row>
        <row r="476">
          <cell r="A476">
            <v>0</v>
          </cell>
        </row>
        <row r="477">
          <cell r="A477">
            <v>0</v>
          </cell>
        </row>
        <row r="478">
          <cell r="A478">
            <v>0</v>
          </cell>
        </row>
        <row r="479">
          <cell r="A479">
            <v>0</v>
          </cell>
        </row>
        <row r="480">
          <cell r="A480">
            <v>0</v>
          </cell>
        </row>
        <row r="481">
          <cell r="A481">
            <v>0</v>
          </cell>
        </row>
        <row r="482">
          <cell r="A482">
            <v>0</v>
          </cell>
        </row>
        <row r="483">
          <cell r="A483">
            <v>0</v>
          </cell>
        </row>
        <row r="484">
          <cell r="A484">
            <v>0</v>
          </cell>
        </row>
        <row r="485">
          <cell r="A485">
            <v>0</v>
          </cell>
        </row>
        <row r="486">
          <cell r="A486">
            <v>0</v>
          </cell>
        </row>
        <row r="487">
          <cell r="A487">
            <v>0</v>
          </cell>
        </row>
        <row r="488">
          <cell r="A488">
            <v>0</v>
          </cell>
        </row>
        <row r="489">
          <cell r="A489">
            <v>0</v>
          </cell>
        </row>
        <row r="490">
          <cell r="A490">
            <v>0</v>
          </cell>
        </row>
        <row r="491">
          <cell r="A491">
            <v>0</v>
          </cell>
        </row>
        <row r="492">
          <cell r="A492">
            <v>0</v>
          </cell>
        </row>
        <row r="493">
          <cell r="A493">
            <v>0</v>
          </cell>
        </row>
        <row r="494">
          <cell r="A494">
            <v>0</v>
          </cell>
        </row>
        <row r="495">
          <cell r="A495">
            <v>0</v>
          </cell>
        </row>
        <row r="496">
          <cell r="A496">
            <v>0</v>
          </cell>
        </row>
        <row r="497">
          <cell r="A497">
            <v>0</v>
          </cell>
        </row>
        <row r="498">
          <cell r="A498">
            <v>0</v>
          </cell>
        </row>
        <row r="499">
          <cell r="A499">
            <v>0</v>
          </cell>
        </row>
        <row r="500">
          <cell r="A500">
            <v>0</v>
          </cell>
        </row>
        <row r="501">
          <cell r="A501">
            <v>0</v>
          </cell>
        </row>
        <row r="502">
          <cell r="A502">
            <v>0</v>
          </cell>
        </row>
        <row r="503">
          <cell r="A503">
            <v>0</v>
          </cell>
        </row>
        <row r="504">
          <cell r="A504">
            <v>0</v>
          </cell>
        </row>
        <row r="505">
          <cell r="A505">
            <v>0</v>
          </cell>
        </row>
        <row r="506">
          <cell r="A506">
            <v>0</v>
          </cell>
        </row>
        <row r="507">
          <cell r="A507">
            <v>0</v>
          </cell>
        </row>
        <row r="508">
          <cell r="A508">
            <v>0</v>
          </cell>
        </row>
        <row r="509">
          <cell r="A509">
            <v>0</v>
          </cell>
        </row>
        <row r="510">
          <cell r="A510">
            <v>0</v>
          </cell>
        </row>
        <row r="511">
          <cell r="A511">
            <v>0</v>
          </cell>
        </row>
        <row r="512">
          <cell r="A512">
            <v>0</v>
          </cell>
        </row>
        <row r="513">
          <cell r="A513">
            <v>0</v>
          </cell>
        </row>
        <row r="514">
          <cell r="A514">
            <v>0</v>
          </cell>
        </row>
        <row r="515">
          <cell r="A515">
            <v>0</v>
          </cell>
        </row>
        <row r="516">
          <cell r="A516">
            <v>0</v>
          </cell>
        </row>
        <row r="517">
          <cell r="A517">
            <v>0</v>
          </cell>
        </row>
        <row r="518">
          <cell r="A518">
            <v>0</v>
          </cell>
        </row>
        <row r="519">
          <cell r="A519">
            <v>0</v>
          </cell>
        </row>
        <row r="520">
          <cell r="A520">
            <v>0</v>
          </cell>
        </row>
        <row r="521">
          <cell r="A521">
            <v>0</v>
          </cell>
        </row>
        <row r="522">
          <cell r="A522">
            <v>0</v>
          </cell>
        </row>
        <row r="523">
          <cell r="A523">
            <v>0</v>
          </cell>
        </row>
        <row r="524">
          <cell r="A524">
            <v>0</v>
          </cell>
        </row>
        <row r="525">
          <cell r="A525">
            <v>0</v>
          </cell>
        </row>
        <row r="526">
          <cell r="A526">
            <v>0</v>
          </cell>
        </row>
        <row r="527">
          <cell r="A527">
            <v>0</v>
          </cell>
        </row>
        <row r="528">
          <cell r="A528">
            <v>0</v>
          </cell>
        </row>
        <row r="529">
          <cell r="A529">
            <v>0</v>
          </cell>
        </row>
        <row r="530">
          <cell r="A530">
            <v>0</v>
          </cell>
        </row>
        <row r="531">
          <cell r="A531">
            <v>0</v>
          </cell>
        </row>
        <row r="532">
          <cell r="A532">
            <v>0</v>
          </cell>
        </row>
        <row r="533">
          <cell r="A533">
            <v>0</v>
          </cell>
        </row>
        <row r="534">
          <cell r="A534">
            <v>0</v>
          </cell>
        </row>
        <row r="535">
          <cell r="A535">
            <v>0</v>
          </cell>
        </row>
        <row r="536">
          <cell r="A536">
            <v>0</v>
          </cell>
        </row>
        <row r="537">
          <cell r="A537">
            <v>0</v>
          </cell>
        </row>
        <row r="538">
          <cell r="A538">
            <v>0</v>
          </cell>
        </row>
        <row r="539">
          <cell r="A539">
            <v>0</v>
          </cell>
        </row>
        <row r="540">
          <cell r="A540">
            <v>0</v>
          </cell>
        </row>
        <row r="541">
          <cell r="A541">
            <v>0</v>
          </cell>
        </row>
        <row r="542">
          <cell r="A542">
            <v>0</v>
          </cell>
        </row>
        <row r="543">
          <cell r="A543">
            <v>0</v>
          </cell>
        </row>
        <row r="544">
          <cell r="A544">
            <v>0</v>
          </cell>
        </row>
        <row r="545">
          <cell r="A545">
            <v>0</v>
          </cell>
        </row>
        <row r="546">
          <cell r="A546">
            <v>0</v>
          </cell>
        </row>
        <row r="547">
          <cell r="A547">
            <v>0</v>
          </cell>
        </row>
        <row r="548">
          <cell r="A548">
            <v>0</v>
          </cell>
        </row>
        <row r="549">
          <cell r="A549">
            <v>0</v>
          </cell>
        </row>
        <row r="550">
          <cell r="A550">
            <v>0</v>
          </cell>
        </row>
        <row r="551">
          <cell r="A551">
            <v>0</v>
          </cell>
        </row>
        <row r="552">
          <cell r="A552">
            <v>0</v>
          </cell>
        </row>
        <row r="553">
          <cell r="A553">
            <v>0</v>
          </cell>
        </row>
        <row r="554">
          <cell r="A554">
            <v>0</v>
          </cell>
        </row>
        <row r="555">
          <cell r="A555">
            <v>0</v>
          </cell>
        </row>
        <row r="556">
          <cell r="A556">
            <v>0</v>
          </cell>
        </row>
        <row r="557">
          <cell r="A557">
            <v>0</v>
          </cell>
        </row>
        <row r="558">
          <cell r="A558">
            <v>0</v>
          </cell>
        </row>
        <row r="559">
          <cell r="A559">
            <v>0</v>
          </cell>
        </row>
        <row r="560">
          <cell r="A560">
            <v>0</v>
          </cell>
        </row>
        <row r="561">
          <cell r="A561">
            <v>0</v>
          </cell>
        </row>
        <row r="562">
          <cell r="A562">
            <v>0</v>
          </cell>
        </row>
        <row r="563">
          <cell r="A563">
            <v>0</v>
          </cell>
        </row>
        <row r="564">
          <cell r="A564">
            <v>0</v>
          </cell>
        </row>
        <row r="565">
          <cell r="A565">
            <v>0</v>
          </cell>
        </row>
        <row r="566">
          <cell r="A566">
            <v>0</v>
          </cell>
        </row>
        <row r="567">
          <cell r="A567">
            <v>0</v>
          </cell>
        </row>
        <row r="568">
          <cell r="A568">
            <v>0</v>
          </cell>
        </row>
        <row r="569">
          <cell r="A569">
            <v>0</v>
          </cell>
        </row>
        <row r="570">
          <cell r="A570">
            <v>0</v>
          </cell>
        </row>
        <row r="571">
          <cell r="A571">
            <v>0</v>
          </cell>
        </row>
        <row r="572">
          <cell r="A572">
            <v>0</v>
          </cell>
        </row>
        <row r="573">
          <cell r="A573">
            <v>0</v>
          </cell>
        </row>
        <row r="574">
          <cell r="A574">
            <v>0</v>
          </cell>
        </row>
        <row r="575">
          <cell r="A575">
            <v>0</v>
          </cell>
        </row>
        <row r="576">
          <cell r="A576">
            <v>0</v>
          </cell>
        </row>
        <row r="577">
          <cell r="A577">
            <v>0</v>
          </cell>
        </row>
        <row r="578">
          <cell r="A578">
            <v>0</v>
          </cell>
        </row>
        <row r="579">
          <cell r="A579">
            <v>0</v>
          </cell>
        </row>
        <row r="580">
          <cell r="A580">
            <v>0</v>
          </cell>
        </row>
        <row r="581">
          <cell r="A581">
            <v>0</v>
          </cell>
        </row>
        <row r="582">
          <cell r="A582">
            <v>0</v>
          </cell>
        </row>
        <row r="583">
          <cell r="A583">
            <v>0</v>
          </cell>
        </row>
        <row r="584">
          <cell r="A584">
            <v>0</v>
          </cell>
        </row>
        <row r="585">
          <cell r="A585">
            <v>0</v>
          </cell>
        </row>
        <row r="586">
          <cell r="A586">
            <v>0</v>
          </cell>
        </row>
        <row r="587">
          <cell r="A587">
            <v>0</v>
          </cell>
        </row>
        <row r="588">
          <cell r="A588">
            <v>0</v>
          </cell>
        </row>
        <row r="589">
          <cell r="A589">
            <v>0</v>
          </cell>
        </row>
        <row r="590">
          <cell r="A590">
            <v>0</v>
          </cell>
        </row>
        <row r="591">
          <cell r="A591">
            <v>0</v>
          </cell>
        </row>
        <row r="592">
          <cell r="A592">
            <v>0</v>
          </cell>
        </row>
        <row r="593">
          <cell r="A593">
            <v>0</v>
          </cell>
        </row>
        <row r="594">
          <cell r="A594">
            <v>0</v>
          </cell>
        </row>
        <row r="595">
          <cell r="A595">
            <v>0</v>
          </cell>
        </row>
        <row r="596">
          <cell r="A596">
            <v>0</v>
          </cell>
        </row>
        <row r="597">
          <cell r="A597">
            <v>0</v>
          </cell>
        </row>
        <row r="598">
          <cell r="A598">
            <v>0</v>
          </cell>
        </row>
        <row r="599">
          <cell r="A599">
            <v>0</v>
          </cell>
        </row>
        <row r="600">
          <cell r="A600">
            <v>0</v>
          </cell>
        </row>
        <row r="601">
          <cell r="A601">
            <v>0</v>
          </cell>
        </row>
        <row r="602">
          <cell r="A602">
            <v>0</v>
          </cell>
        </row>
        <row r="603">
          <cell r="A603">
            <v>0</v>
          </cell>
        </row>
        <row r="604">
          <cell r="A604">
            <v>0</v>
          </cell>
        </row>
        <row r="605">
          <cell r="A605">
            <v>0</v>
          </cell>
        </row>
        <row r="606">
          <cell r="A606">
            <v>0</v>
          </cell>
        </row>
        <row r="607">
          <cell r="A607">
            <v>0</v>
          </cell>
        </row>
        <row r="608">
          <cell r="A608">
            <v>0</v>
          </cell>
        </row>
        <row r="609">
          <cell r="A609">
            <v>0</v>
          </cell>
        </row>
        <row r="610">
          <cell r="A610">
            <v>0</v>
          </cell>
        </row>
        <row r="611">
          <cell r="A611">
            <v>0</v>
          </cell>
        </row>
        <row r="612">
          <cell r="A612">
            <v>0</v>
          </cell>
        </row>
        <row r="613">
          <cell r="A613">
            <v>0</v>
          </cell>
        </row>
        <row r="614">
          <cell r="A614">
            <v>0</v>
          </cell>
        </row>
        <row r="615">
          <cell r="A615">
            <v>0</v>
          </cell>
        </row>
        <row r="616">
          <cell r="A616">
            <v>0</v>
          </cell>
        </row>
        <row r="617">
          <cell r="A617">
            <v>0</v>
          </cell>
        </row>
        <row r="618">
          <cell r="A618">
            <v>0</v>
          </cell>
        </row>
        <row r="619">
          <cell r="A619">
            <v>0</v>
          </cell>
        </row>
        <row r="620">
          <cell r="A620">
            <v>0</v>
          </cell>
        </row>
        <row r="621">
          <cell r="A621">
            <v>0</v>
          </cell>
        </row>
        <row r="622">
          <cell r="A622">
            <v>0</v>
          </cell>
        </row>
        <row r="623">
          <cell r="A623">
            <v>0</v>
          </cell>
        </row>
        <row r="624">
          <cell r="A624">
            <v>0</v>
          </cell>
        </row>
        <row r="625">
          <cell r="A625">
            <v>0</v>
          </cell>
        </row>
        <row r="626">
          <cell r="A626">
            <v>0</v>
          </cell>
        </row>
        <row r="627">
          <cell r="A627">
            <v>0</v>
          </cell>
        </row>
        <row r="628">
          <cell r="A628">
            <v>0</v>
          </cell>
        </row>
        <row r="629">
          <cell r="A629">
            <v>0</v>
          </cell>
        </row>
        <row r="630">
          <cell r="A630">
            <v>0</v>
          </cell>
        </row>
        <row r="631">
          <cell r="A631">
            <v>0</v>
          </cell>
        </row>
        <row r="632">
          <cell r="A632">
            <v>0</v>
          </cell>
        </row>
        <row r="633">
          <cell r="A633">
            <v>0</v>
          </cell>
        </row>
        <row r="634">
          <cell r="A634">
            <v>0</v>
          </cell>
        </row>
        <row r="635">
          <cell r="A635">
            <v>0</v>
          </cell>
        </row>
        <row r="636">
          <cell r="A636">
            <v>0</v>
          </cell>
        </row>
        <row r="637">
          <cell r="A637">
            <v>0</v>
          </cell>
        </row>
        <row r="638">
          <cell r="A638">
            <v>0</v>
          </cell>
        </row>
        <row r="639">
          <cell r="A639">
            <v>0</v>
          </cell>
        </row>
        <row r="640">
          <cell r="A640">
            <v>0</v>
          </cell>
        </row>
        <row r="641">
          <cell r="A641">
            <v>0</v>
          </cell>
        </row>
        <row r="642">
          <cell r="A642">
            <v>0</v>
          </cell>
        </row>
        <row r="643">
          <cell r="A643">
            <v>0</v>
          </cell>
        </row>
        <row r="644">
          <cell r="A644">
            <v>0</v>
          </cell>
        </row>
        <row r="645">
          <cell r="A645">
            <v>0</v>
          </cell>
        </row>
        <row r="646">
          <cell r="A646">
            <v>0</v>
          </cell>
        </row>
        <row r="647">
          <cell r="A647">
            <v>0</v>
          </cell>
        </row>
        <row r="648">
          <cell r="A648">
            <v>0</v>
          </cell>
        </row>
        <row r="649">
          <cell r="A649">
            <v>0</v>
          </cell>
        </row>
        <row r="650">
          <cell r="A650">
            <v>0</v>
          </cell>
        </row>
        <row r="651">
          <cell r="A651">
            <v>0</v>
          </cell>
        </row>
        <row r="652">
          <cell r="A652">
            <v>0</v>
          </cell>
        </row>
        <row r="653">
          <cell r="A653">
            <v>0</v>
          </cell>
        </row>
        <row r="654">
          <cell r="A654">
            <v>0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Sheet36">
    <pageSetUpPr fitToPage="1"/>
  </sheetPr>
  <dimension ref="B1:O59"/>
  <sheetViews>
    <sheetView showGridLines="0" tabSelected="1" zoomScale="70" zoomScaleNormal="70" workbookViewId="0">
      <pane ySplit="10" topLeftCell="A22" activePane="bottomLeft" state="frozen"/>
      <selection pane="bottomLeft" activeCell="P1" sqref="P1"/>
    </sheetView>
  </sheetViews>
  <sheetFormatPr defaultColWidth="9.109375" defaultRowHeight="14.4" x14ac:dyDescent="0.3"/>
  <cols>
    <col min="1" max="1" width="9.109375" style="1"/>
    <col min="2" max="2" width="17.109375" style="4" customWidth="1"/>
    <col min="3" max="3" width="10.5546875" style="4" customWidth="1"/>
    <col min="4" max="5" width="12.5546875" style="4" customWidth="1"/>
    <col min="6" max="6" width="10.5546875" style="4" customWidth="1"/>
    <col min="7" max="7" width="13.21875" style="4" customWidth="1"/>
    <col min="8" max="8" width="12.5546875" style="4" customWidth="1"/>
    <col min="9" max="9" width="10.5546875" style="4" customWidth="1"/>
    <col min="10" max="11" width="13.21875" style="4" customWidth="1"/>
    <col min="12" max="12" width="11.44140625" style="4" bestFit="1" customWidth="1"/>
    <col min="13" max="13" width="14.6640625" style="4" customWidth="1"/>
    <col min="14" max="15" width="9.109375" style="4"/>
    <col min="16" max="16384" width="9.109375" style="1"/>
  </cols>
  <sheetData>
    <row r="1" spans="2:15" ht="18" x14ac:dyDescent="0.35">
      <c r="B1" s="2" t="s">
        <v>13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pans="2:15" ht="10.199999999999999" customHeight="1" x14ac:dyDescent="0.3">
      <c r="B2" s="3"/>
      <c r="C2" s="3"/>
      <c r="D2" s="3"/>
      <c r="E2" s="3"/>
      <c r="F2" s="3"/>
      <c r="G2" s="3"/>
      <c r="H2" s="3"/>
      <c r="I2" s="3"/>
      <c r="J2" s="3"/>
    </row>
    <row r="3" spans="2:15" ht="21.15" customHeight="1" x14ac:dyDescent="0.4">
      <c r="B3" s="5" t="s">
        <v>14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</row>
    <row r="4" spans="2:15" ht="25.2" customHeight="1" x14ac:dyDescent="0.4">
      <c r="B4" s="5" t="s">
        <v>15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</row>
    <row r="5" spans="2:15" ht="15.6" x14ac:dyDescent="0.3">
      <c r="B5" s="39" t="s">
        <v>11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</row>
    <row r="6" spans="2:15" ht="15" customHeight="1" x14ac:dyDescent="0.3">
      <c r="B6" s="39"/>
      <c r="C6" s="40"/>
      <c r="D6" s="40"/>
      <c r="E6" s="40"/>
      <c r="F6" s="40"/>
      <c r="H6" s="40"/>
      <c r="I6" s="40"/>
      <c r="J6" s="40"/>
      <c r="K6" s="40"/>
      <c r="L6" s="40"/>
      <c r="M6" s="40"/>
      <c r="N6" s="17"/>
      <c r="O6" s="17"/>
    </row>
    <row r="7" spans="2:15" ht="15.6" customHeight="1" x14ac:dyDescent="0.3">
      <c r="B7" s="55"/>
      <c r="C7" s="55"/>
      <c r="D7" s="55"/>
      <c r="E7" s="36" t="s">
        <v>9</v>
      </c>
      <c r="F7" s="36"/>
      <c r="G7" s="36"/>
      <c r="H7" s="19" t="s">
        <v>16</v>
      </c>
      <c r="I7" s="19"/>
      <c r="J7" s="19"/>
      <c r="K7" s="7"/>
      <c r="L7" s="36" t="s">
        <v>17</v>
      </c>
      <c r="M7" s="36"/>
      <c r="N7" s="17"/>
      <c r="O7" s="17"/>
    </row>
    <row r="8" spans="2:15" ht="31.2" x14ac:dyDescent="0.3">
      <c r="B8" s="55" t="s">
        <v>4</v>
      </c>
      <c r="C8" s="61" t="s">
        <v>10</v>
      </c>
      <c r="D8" s="61" t="s">
        <v>18</v>
      </c>
      <c r="E8" s="62" t="s">
        <v>19</v>
      </c>
      <c r="F8" s="63" t="s">
        <v>20</v>
      </c>
      <c r="G8" s="62" t="s">
        <v>8</v>
      </c>
      <c r="H8" s="62" t="s">
        <v>19</v>
      </c>
      <c r="I8" s="63" t="s">
        <v>20</v>
      </c>
      <c r="J8" s="62" t="s">
        <v>8</v>
      </c>
      <c r="K8" s="64" t="s">
        <v>8</v>
      </c>
      <c r="L8" s="62" t="s">
        <v>21</v>
      </c>
      <c r="M8" s="19" t="s">
        <v>22</v>
      </c>
      <c r="N8" s="17"/>
      <c r="O8" s="17"/>
    </row>
    <row r="9" spans="2:15" ht="15" customHeight="1" x14ac:dyDescent="0.3">
      <c r="B9" s="11" t="s">
        <v>0</v>
      </c>
      <c r="C9" s="17"/>
      <c r="D9" s="17"/>
      <c r="E9" s="17"/>
      <c r="F9" s="17"/>
      <c r="G9" s="18"/>
      <c r="H9" s="18"/>
      <c r="I9" s="18"/>
      <c r="J9" s="18"/>
      <c r="K9" s="18"/>
      <c r="L9" s="57"/>
      <c r="M9" s="21"/>
      <c r="N9" s="17"/>
      <c r="O9" s="17"/>
    </row>
    <row r="10" spans="2:15" ht="15" customHeight="1" x14ac:dyDescent="0.3">
      <c r="B10" s="12">
        <v>2010</v>
      </c>
      <c r="C10" s="28">
        <v>12657.558999999999</v>
      </c>
      <c r="D10" s="28">
        <v>9410.3809999999994</v>
      </c>
      <c r="E10" s="28">
        <v>14863.856</v>
      </c>
      <c r="F10" s="28">
        <v>11716.273999999999</v>
      </c>
      <c r="G10" s="22">
        <v>26580.13</v>
      </c>
      <c r="H10" s="22">
        <v>1309.0309999999999</v>
      </c>
      <c r="I10" s="22">
        <v>1297.857</v>
      </c>
      <c r="J10" s="22">
        <v>2606.8879999999999</v>
      </c>
      <c r="K10" s="22">
        <v>51254.957999999999</v>
      </c>
      <c r="L10" s="33">
        <v>264</v>
      </c>
      <c r="M10" s="33">
        <v>244</v>
      </c>
      <c r="N10" s="17"/>
      <c r="O10" s="17"/>
    </row>
    <row r="11" spans="2:15" ht="15" customHeight="1" x14ac:dyDescent="0.3">
      <c r="B11" s="13">
        <v>2011</v>
      </c>
      <c r="C11" s="27">
        <v>12865.959000000001</v>
      </c>
      <c r="D11" s="27">
        <v>9278.5419999999995</v>
      </c>
      <c r="E11" s="27">
        <v>14527.903</v>
      </c>
      <c r="F11" s="27">
        <v>11437.028</v>
      </c>
      <c r="G11" s="20">
        <v>25964.931</v>
      </c>
      <c r="H11" s="20">
        <v>1319.009</v>
      </c>
      <c r="I11" s="20">
        <v>1311.3209999999999</v>
      </c>
      <c r="J11" s="20">
        <v>2630.33</v>
      </c>
      <c r="K11" s="20">
        <v>50739.762000000002</v>
      </c>
      <c r="L11" s="65">
        <v>264</v>
      </c>
      <c r="M11" s="65">
        <v>248</v>
      </c>
      <c r="N11" s="17"/>
      <c r="O11" s="17"/>
    </row>
    <row r="12" spans="2:15" ht="15" customHeight="1" x14ac:dyDescent="0.3">
      <c r="B12" s="12">
        <v>2012</v>
      </c>
      <c r="C12" s="28">
        <v>12872.927</v>
      </c>
      <c r="D12" s="28">
        <v>8994.3709999999992</v>
      </c>
      <c r="E12" s="28">
        <v>14521.656000000001</v>
      </c>
      <c r="F12" s="28">
        <v>11608.306</v>
      </c>
      <c r="G12" s="22">
        <v>26129.962</v>
      </c>
      <c r="H12" s="22">
        <v>1308.8820000000001</v>
      </c>
      <c r="I12" s="22">
        <v>1269.9010000000001</v>
      </c>
      <c r="J12" s="22">
        <v>2578.7829999999999</v>
      </c>
      <c r="K12" s="22">
        <v>50576.042999999998</v>
      </c>
      <c r="L12" s="33">
        <v>264</v>
      </c>
      <c r="M12" s="33">
        <v>250</v>
      </c>
      <c r="N12" s="17"/>
      <c r="O12" s="17"/>
    </row>
    <row r="13" spans="2:15" ht="15" customHeight="1" x14ac:dyDescent="0.3">
      <c r="B13" s="13">
        <v>2013</v>
      </c>
      <c r="C13" s="27">
        <v>12775.968000000001</v>
      </c>
      <c r="D13" s="27">
        <v>8803.402</v>
      </c>
      <c r="E13" s="27">
        <v>14117.37</v>
      </c>
      <c r="F13" s="27">
        <v>11688.355</v>
      </c>
      <c r="G13" s="20">
        <v>25805.724999999999</v>
      </c>
      <c r="H13" s="20">
        <v>1275.1400000000001</v>
      </c>
      <c r="I13" s="20">
        <v>1276.4100000000001</v>
      </c>
      <c r="J13" s="20">
        <v>2551.5500000000002</v>
      </c>
      <c r="K13" s="20">
        <v>49936.645000000004</v>
      </c>
      <c r="L13" s="65">
        <v>264</v>
      </c>
      <c r="M13" s="65">
        <v>252</v>
      </c>
      <c r="N13" s="17"/>
      <c r="O13" s="17"/>
    </row>
    <row r="14" spans="2:15" ht="15" customHeight="1" x14ac:dyDescent="0.3">
      <c r="B14" s="12">
        <v>2014</v>
      </c>
      <c r="C14" s="28">
        <v>13014.912</v>
      </c>
      <c r="D14" s="28">
        <v>8439.7109999999993</v>
      </c>
      <c r="E14" s="28">
        <v>13978.993</v>
      </c>
      <c r="F14" s="28">
        <v>11675.04</v>
      </c>
      <c r="G14" s="22">
        <v>25654.032999999999</v>
      </c>
      <c r="H14" s="22">
        <v>1269.825</v>
      </c>
      <c r="I14" s="22">
        <v>1245.412</v>
      </c>
      <c r="J14" s="22">
        <v>2515.2370000000001</v>
      </c>
      <c r="K14" s="22">
        <v>49623.893000000004</v>
      </c>
      <c r="L14" s="33">
        <v>264</v>
      </c>
      <c r="M14" s="33">
        <v>252</v>
      </c>
      <c r="N14" s="17"/>
      <c r="O14" s="17"/>
    </row>
    <row r="15" spans="2:15" ht="15" customHeight="1" x14ac:dyDescent="0.3">
      <c r="B15" s="13">
        <v>2015</v>
      </c>
      <c r="C15" s="27">
        <v>13754.718999999999</v>
      </c>
      <c r="D15" s="27">
        <v>7895.4780000000001</v>
      </c>
      <c r="E15" s="27">
        <v>13887.203</v>
      </c>
      <c r="F15" s="27">
        <v>11691.338</v>
      </c>
      <c r="G15" s="20">
        <v>25578.541000000001</v>
      </c>
      <c r="H15" s="20">
        <v>1291.9490000000001</v>
      </c>
      <c r="I15" s="20">
        <v>1202.8219999999999</v>
      </c>
      <c r="J15" s="20">
        <v>2494.7710000000002</v>
      </c>
      <c r="K15" s="20">
        <v>49723.508999999998</v>
      </c>
      <c r="L15" s="65">
        <v>264</v>
      </c>
      <c r="M15" s="65">
        <v>252</v>
      </c>
      <c r="N15" s="17"/>
      <c r="O15" s="17"/>
    </row>
    <row r="16" spans="2:15" ht="15" customHeight="1" x14ac:dyDescent="0.3">
      <c r="B16" s="12">
        <v>2016</v>
      </c>
      <c r="C16" s="28">
        <v>14417.224</v>
      </c>
      <c r="D16" s="28">
        <v>7580.1189999999997</v>
      </c>
      <c r="E16" s="28">
        <v>13905.204</v>
      </c>
      <c r="F16" s="28">
        <v>11632.611999999999</v>
      </c>
      <c r="G16" s="22">
        <v>25537.815999999999</v>
      </c>
      <c r="H16" s="22">
        <v>1317.453</v>
      </c>
      <c r="I16" s="22">
        <v>1144.884</v>
      </c>
      <c r="J16" s="22">
        <v>2462.337</v>
      </c>
      <c r="K16" s="22">
        <v>49997.495999999999</v>
      </c>
      <c r="L16" s="33">
        <v>264</v>
      </c>
      <c r="M16" s="33">
        <v>252</v>
      </c>
      <c r="N16" s="17"/>
      <c r="O16" s="17"/>
    </row>
    <row r="17" spans="2:15" ht="15" customHeight="1" x14ac:dyDescent="0.3">
      <c r="B17" s="13">
        <v>2017</v>
      </c>
      <c r="C17" s="27">
        <v>15047.325000000001</v>
      </c>
      <c r="D17" s="27">
        <v>7179.6509999999998</v>
      </c>
      <c r="E17" s="27">
        <v>13839.151</v>
      </c>
      <c r="F17" s="27">
        <v>11732.324000000001</v>
      </c>
      <c r="G17" s="20">
        <v>25571.474999999999</v>
      </c>
      <c r="H17" s="20">
        <v>1326.4449999999999</v>
      </c>
      <c r="I17" s="20">
        <v>1199.8720000000001</v>
      </c>
      <c r="J17" s="20">
        <v>2526.317</v>
      </c>
      <c r="K17" s="20">
        <v>50324.768000000004</v>
      </c>
      <c r="L17" s="65">
        <v>264</v>
      </c>
      <c r="M17" s="65">
        <v>253</v>
      </c>
      <c r="N17" s="17"/>
      <c r="O17" s="17"/>
    </row>
    <row r="18" spans="2:15" ht="15" customHeight="1" x14ac:dyDescent="0.3">
      <c r="B18" s="12">
        <v>2018</v>
      </c>
      <c r="C18" s="28">
        <v>15686.416999999999</v>
      </c>
      <c r="D18" s="28">
        <v>7125.5559999999996</v>
      </c>
      <c r="E18" s="28">
        <v>14130.495000000001</v>
      </c>
      <c r="F18" s="28">
        <v>12354.013999999999</v>
      </c>
      <c r="G18" s="22">
        <v>26484.508999999998</v>
      </c>
      <c r="H18" s="22">
        <v>1319.2919999999999</v>
      </c>
      <c r="I18" s="22">
        <v>1154.6479999999999</v>
      </c>
      <c r="J18" s="22">
        <v>2473.94</v>
      </c>
      <c r="K18" s="22">
        <v>51770.421999999999</v>
      </c>
      <c r="L18" s="33">
        <v>264</v>
      </c>
      <c r="M18" s="33">
        <v>254</v>
      </c>
      <c r="N18" s="17"/>
      <c r="O18" s="17"/>
    </row>
    <row r="19" spans="2:15" ht="15" customHeight="1" x14ac:dyDescent="0.3">
      <c r="B19" s="13">
        <v>2019</v>
      </c>
      <c r="C19" s="27">
        <v>16192.289000000001</v>
      </c>
      <c r="D19" s="27">
        <v>7234.2389999999996</v>
      </c>
      <c r="E19" s="27">
        <v>14244.787</v>
      </c>
      <c r="F19" s="27">
        <v>13109.215</v>
      </c>
      <c r="G19" s="27">
        <v>27354.002</v>
      </c>
      <c r="H19" s="27">
        <v>1348.9649999999999</v>
      </c>
      <c r="I19" s="27">
        <v>1134.3440000000001</v>
      </c>
      <c r="J19" s="27">
        <v>2483.3090000000002</v>
      </c>
      <c r="K19" s="27">
        <v>53263.839</v>
      </c>
      <c r="L19" s="42">
        <v>264</v>
      </c>
      <c r="M19" s="42">
        <v>256</v>
      </c>
      <c r="N19" s="17"/>
      <c r="O19" s="17"/>
    </row>
    <row r="20" spans="2:15" ht="15" customHeight="1" x14ac:dyDescent="0.3">
      <c r="B20" s="58">
        <v>2020</v>
      </c>
      <c r="C20" s="59">
        <v>11736.741</v>
      </c>
      <c r="D20" s="59">
        <v>5471.6409999999996</v>
      </c>
      <c r="E20" s="59">
        <v>12608.003000000001</v>
      </c>
      <c r="F20" s="59">
        <v>12332.877</v>
      </c>
      <c r="G20" s="59">
        <v>24940.880000000001</v>
      </c>
      <c r="H20" s="59">
        <v>1192.3399999999999</v>
      </c>
      <c r="I20" s="59">
        <v>1020.144</v>
      </c>
      <c r="J20" s="59">
        <v>2212.4839999999999</v>
      </c>
      <c r="K20" s="59">
        <v>44361.745999999999</v>
      </c>
      <c r="L20" s="66">
        <v>264</v>
      </c>
      <c r="M20" s="66">
        <v>256</v>
      </c>
      <c r="N20" s="17"/>
      <c r="O20" s="17"/>
    </row>
    <row r="21" spans="2:15" ht="15" customHeight="1" x14ac:dyDescent="0.3">
      <c r="B21" s="13">
        <v>2021</v>
      </c>
      <c r="C21" s="27">
        <v>12214.471</v>
      </c>
      <c r="D21" s="27">
        <v>5884.7380000000003</v>
      </c>
      <c r="E21" s="27">
        <v>13774.861000000001</v>
      </c>
      <c r="F21" s="27">
        <v>13479.087</v>
      </c>
      <c r="G21" s="27">
        <v>27253.948</v>
      </c>
      <c r="H21" s="27">
        <v>1289.6079999999999</v>
      </c>
      <c r="I21" s="27">
        <v>1076.809</v>
      </c>
      <c r="J21" s="27">
        <v>2366.4169999999999</v>
      </c>
      <c r="K21" s="27">
        <v>47719.853999999999</v>
      </c>
      <c r="L21" s="42">
        <v>264</v>
      </c>
      <c r="M21" s="42">
        <v>258</v>
      </c>
      <c r="N21" s="17"/>
      <c r="O21" s="30"/>
    </row>
    <row r="22" spans="2:15" ht="15" customHeight="1" x14ac:dyDescent="0.3">
      <c r="B22" s="12">
        <v>2022</v>
      </c>
      <c r="C22" s="28">
        <v>15149.914000000001</v>
      </c>
      <c r="D22" s="28">
        <v>6522.2380000000003</v>
      </c>
      <c r="E22" s="28">
        <v>14634.811</v>
      </c>
      <c r="F22" s="28">
        <v>14029.412</v>
      </c>
      <c r="G22" s="28">
        <v>28664.223000000002</v>
      </c>
      <c r="H22" s="28">
        <v>1287.914</v>
      </c>
      <c r="I22" s="28">
        <v>985.89800000000002</v>
      </c>
      <c r="J22" s="28">
        <f>SUM(H22:I22)</f>
        <v>2273.8119999999999</v>
      </c>
      <c r="K22" s="28">
        <f>SUM(C22:F22,H22:I22)</f>
        <v>52610.186999999998</v>
      </c>
      <c r="L22" s="40">
        <v>264</v>
      </c>
      <c r="M22" s="40">
        <v>260</v>
      </c>
      <c r="N22" s="17"/>
      <c r="O22" s="60"/>
    </row>
    <row r="23" spans="2:15" ht="15" customHeight="1" x14ac:dyDescent="0.3">
      <c r="B23" s="13">
        <v>2023</v>
      </c>
      <c r="C23" s="27">
        <v>16157.781999999999</v>
      </c>
      <c r="D23" s="27">
        <v>6456.2020000000002</v>
      </c>
      <c r="E23" s="27">
        <v>14591.326999999999</v>
      </c>
      <c r="F23" s="27">
        <v>15281.665000000001</v>
      </c>
      <c r="G23" s="27">
        <v>29872.991999999998</v>
      </c>
      <c r="H23" s="27">
        <v>1194.123</v>
      </c>
      <c r="I23" s="27">
        <v>866.14200000000005</v>
      </c>
      <c r="J23" s="27">
        <v>2060.2650000000003</v>
      </c>
      <c r="K23" s="27">
        <v>54547.241000000002</v>
      </c>
      <c r="L23" s="42">
        <v>264</v>
      </c>
      <c r="M23" s="42">
        <v>262</v>
      </c>
      <c r="N23" s="17"/>
      <c r="O23" s="17"/>
    </row>
    <row r="24" spans="2:15" ht="10.35" customHeight="1" x14ac:dyDescent="0.3">
      <c r="B24" s="32"/>
      <c r="C24" s="29"/>
      <c r="D24" s="29"/>
      <c r="E24" s="29"/>
      <c r="F24" s="29"/>
      <c r="G24" s="29"/>
      <c r="H24" s="29"/>
      <c r="I24" s="29"/>
      <c r="J24" s="29"/>
      <c r="K24" s="29"/>
      <c r="L24" s="37"/>
      <c r="M24" s="37"/>
      <c r="N24" s="17"/>
      <c r="O24" s="17"/>
    </row>
    <row r="25" spans="2:15" ht="15" customHeight="1" x14ac:dyDescent="0.3">
      <c r="B25" s="11" t="s">
        <v>5</v>
      </c>
      <c r="C25" s="28"/>
      <c r="D25" s="28"/>
      <c r="E25" s="28"/>
      <c r="F25" s="28"/>
      <c r="G25" s="28"/>
      <c r="H25" s="28"/>
      <c r="I25" s="28"/>
      <c r="J25" s="28"/>
      <c r="K25" s="28"/>
      <c r="L25" s="40"/>
      <c r="M25" s="40"/>
      <c r="N25" s="17"/>
      <c r="O25" s="17"/>
    </row>
    <row r="26" spans="2:15" ht="15" customHeight="1" x14ac:dyDescent="0.3">
      <c r="B26" s="68">
        <v>2024</v>
      </c>
      <c r="C26" s="69">
        <v>17302.645</v>
      </c>
      <c r="D26" s="69">
        <v>6475.7380000000003</v>
      </c>
      <c r="E26" s="69">
        <v>15125.333000000001</v>
      </c>
      <c r="F26" s="69">
        <v>15900.404</v>
      </c>
      <c r="G26" s="69">
        <v>31025.737000000001</v>
      </c>
      <c r="H26" s="69">
        <v>1194.124</v>
      </c>
      <c r="I26" s="69">
        <v>866.14200000000005</v>
      </c>
      <c r="J26" s="69">
        <v>2060.2660000000001</v>
      </c>
      <c r="K26" s="69">
        <v>56864.386000000006</v>
      </c>
      <c r="L26" s="71">
        <v>264</v>
      </c>
      <c r="M26" s="71">
        <v>262</v>
      </c>
      <c r="N26" s="17"/>
      <c r="O26" s="17"/>
    </row>
    <row r="27" spans="2:15" ht="9.6" customHeight="1" x14ac:dyDescent="0.3">
      <c r="B27" s="12"/>
      <c r="C27" s="28"/>
      <c r="D27" s="28"/>
      <c r="E27" s="28"/>
      <c r="F27" s="28"/>
      <c r="G27" s="28"/>
      <c r="H27" s="28"/>
      <c r="I27" s="28"/>
      <c r="J27" s="28"/>
      <c r="K27" s="28"/>
      <c r="L27" s="40"/>
      <c r="M27" s="40"/>
      <c r="N27" s="17"/>
      <c r="O27" s="17"/>
    </row>
    <row r="28" spans="2:15" ht="15" customHeight="1" x14ac:dyDescent="0.3">
      <c r="B28" s="13">
        <v>2025</v>
      </c>
      <c r="C28" s="27">
        <v>18374.271000000001</v>
      </c>
      <c r="D28" s="27">
        <v>6548.576</v>
      </c>
      <c r="E28" s="27">
        <v>15489.111000000001</v>
      </c>
      <c r="F28" s="27">
        <v>16282.864</v>
      </c>
      <c r="G28" s="27">
        <v>31771.974999999999</v>
      </c>
      <c r="H28" s="27">
        <v>1194.125</v>
      </c>
      <c r="I28" s="27">
        <v>866.14200000000005</v>
      </c>
      <c r="J28" s="27">
        <v>2060.2669999999998</v>
      </c>
      <c r="K28" s="27">
        <v>58755.089</v>
      </c>
      <c r="L28" s="42">
        <v>264</v>
      </c>
      <c r="M28" s="42">
        <v>262</v>
      </c>
      <c r="N28" s="17"/>
      <c r="O28" s="17"/>
    </row>
    <row r="29" spans="2:15" ht="15" customHeight="1" x14ac:dyDescent="0.3">
      <c r="B29" s="12">
        <v>2026</v>
      </c>
      <c r="C29" s="28">
        <v>19072.255000000001</v>
      </c>
      <c r="D29" s="28">
        <v>6274.7280000000001</v>
      </c>
      <c r="E29" s="28">
        <v>15716.636</v>
      </c>
      <c r="F29" s="28">
        <v>16467.754000000001</v>
      </c>
      <c r="G29" s="28">
        <v>32184.39</v>
      </c>
      <c r="H29" s="28">
        <v>1194.126</v>
      </c>
      <c r="I29" s="28">
        <v>866.14200000000005</v>
      </c>
      <c r="J29" s="28">
        <v>2060.268</v>
      </c>
      <c r="K29" s="28">
        <v>59591.640999999996</v>
      </c>
      <c r="L29" s="40">
        <v>264</v>
      </c>
      <c r="M29" s="40">
        <v>262</v>
      </c>
      <c r="N29" s="17"/>
      <c r="O29" s="17"/>
    </row>
    <row r="30" spans="2:15" ht="15" customHeight="1" x14ac:dyDescent="0.3">
      <c r="B30" s="13">
        <v>2027</v>
      </c>
      <c r="C30" s="27">
        <v>19541.244999999999</v>
      </c>
      <c r="D30" s="27">
        <v>6248.4430000000002</v>
      </c>
      <c r="E30" s="27">
        <v>15841.222</v>
      </c>
      <c r="F30" s="27">
        <v>16540.108</v>
      </c>
      <c r="G30" s="27">
        <v>32381.33</v>
      </c>
      <c r="H30" s="27">
        <v>1194.127</v>
      </c>
      <c r="I30" s="27">
        <v>866.14200000000005</v>
      </c>
      <c r="J30" s="27">
        <v>2060.2690000000002</v>
      </c>
      <c r="K30" s="27">
        <v>60231.286999999997</v>
      </c>
      <c r="L30" s="42">
        <v>264</v>
      </c>
      <c r="M30" s="42">
        <v>262</v>
      </c>
      <c r="N30" s="17"/>
      <c r="O30" s="17"/>
    </row>
    <row r="31" spans="2:15" ht="15" customHeight="1" x14ac:dyDescent="0.3">
      <c r="B31" s="12">
        <v>2028</v>
      </c>
      <c r="C31" s="22">
        <v>19946.901000000002</v>
      </c>
      <c r="D31" s="22">
        <v>6317.3090000000002</v>
      </c>
      <c r="E31" s="22">
        <v>15882.263999999999</v>
      </c>
      <c r="F31" s="22">
        <v>16597.585999999999</v>
      </c>
      <c r="G31" s="28">
        <v>32479.85</v>
      </c>
      <c r="H31" s="28">
        <v>1194.1279999999999</v>
      </c>
      <c r="I31" s="28">
        <v>866.14200000000005</v>
      </c>
      <c r="J31" s="28">
        <v>2060.27</v>
      </c>
      <c r="K31" s="28">
        <v>60804.329999999994</v>
      </c>
      <c r="L31" s="40">
        <v>264</v>
      </c>
      <c r="M31" s="40">
        <v>262</v>
      </c>
      <c r="N31" s="17"/>
      <c r="O31" s="17"/>
    </row>
    <row r="32" spans="2:15" ht="15" customHeight="1" x14ac:dyDescent="0.3">
      <c r="B32" s="13">
        <v>2029</v>
      </c>
      <c r="C32" s="27">
        <v>20326.806</v>
      </c>
      <c r="D32" s="27">
        <v>6386.3819999999996</v>
      </c>
      <c r="E32" s="27">
        <v>15923.54</v>
      </c>
      <c r="F32" s="27">
        <v>16655.424999999999</v>
      </c>
      <c r="G32" s="27">
        <v>32578.965</v>
      </c>
      <c r="H32" s="27">
        <v>1194.1289999999999</v>
      </c>
      <c r="I32" s="27">
        <v>866.14200000000005</v>
      </c>
      <c r="J32" s="27">
        <v>2060.2709999999997</v>
      </c>
      <c r="K32" s="27">
        <v>61352.424000000006</v>
      </c>
      <c r="L32" s="42">
        <v>264</v>
      </c>
      <c r="M32" s="42">
        <v>262</v>
      </c>
      <c r="N32" s="17"/>
      <c r="O32" s="17"/>
    </row>
    <row r="33" spans="2:15" ht="9.6" customHeight="1" x14ac:dyDescent="0.3">
      <c r="B33" s="12"/>
      <c r="C33" s="28"/>
      <c r="D33" s="28"/>
      <c r="E33" s="28"/>
      <c r="F33" s="28"/>
      <c r="G33" s="28"/>
      <c r="H33" s="28"/>
      <c r="I33" s="28"/>
      <c r="J33" s="28"/>
      <c r="K33" s="28"/>
      <c r="L33" s="40"/>
      <c r="M33" s="40"/>
      <c r="N33" s="17"/>
      <c r="O33" s="17"/>
    </row>
    <row r="34" spans="2:15" ht="15" customHeight="1" x14ac:dyDescent="0.3">
      <c r="B34" s="12">
        <v>2030</v>
      </c>
      <c r="C34" s="28">
        <v>20703.062000000002</v>
      </c>
      <c r="D34" s="28">
        <v>6457.0259999999998</v>
      </c>
      <c r="E34" s="28">
        <v>15965.018</v>
      </c>
      <c r="F34" s="28">
        <v>16713.656999999999</v>
      </c>
      <c r="G34" s="28">
        <v>32678.674999999999</v>
      </c>
      <c r="H34" s="28">
        <v>1194.1300000000001</v>
      </c>
      <c r="I34" s="28">
        <v>866.14200000000005</v>
      </c>
      <c r="J34" s="28">
        <v>2060.2719999999999</v>
      </c>
      <c r="K34" s="28">
        <v>61899.034999999996</v>
      </c>
      <c r="L34" s="40">
        <v>264</v>
      </c>
      <c r="M34" s="40">
        <v>262</v>
      </c>
      <c r="N34" s="17"/>
      <c r="O34" s="17"/>
    </row>
    <row r="35" spans="2:15" ht="15" customHeight="1" x14ac:dyDescent="0.3">
      <c r="B35" s="13">
        <v>2031</v>
      </c>
      <c r="C35" s="27">
        <v>21077.532999999999</v>
      </c>
      <c r="D35" s="27">
        <v>6528.6559999999999</v>
      </c>
      <c r="E35" s="27">
        <v>16006.691999999999</v>
      </c>
      <c r="F35" s="27">
        <v>16772.276000000002</v>
      </c>
      <c r="G35" s="27">
        <v>32778.968000000001</v>
      </c>
      <c r="H35" s="27">
        <v>1194.1310000000001</v>
      </c>
      <c r="I35" s="27">
        <v>866.14200000000005</v>
      </c>
      <c r="J35" s="27">
        <v>2060.2730000000001</v>
      </c>
      <c r="K35" s="27">
        <v>62445.429999999993</v>
      </c>
      <c r="L35" s="42">
        <v>264</v>
      </c>
      <c r="M35" s="42">
        <v>262</v>
      </c>
      <c r="N35" s="17"/>
      <c r="O35" s="17"/>
    </row>
    <row r="36" spans="2:15" ht="15" customHeight="1" x14ac:dyDescent="0.3">
      <c r="B36" s="12">
        <v>2032</v>
      </c>
      <c r="C36" s="28">
        <v>21457.134999999998</v>
      </c>
      <c r="D36" s="28">
        <v>6601.93</v>
      </c>
      <c r="E36" s="28">
        <v>16048.61</v>
      </c>
      <c r="F36" s="28">
        <v>16831.292000000001</v>
      </c>
      <c r="G36" s="28">
        <v>32879.902000000002</v>
      </c>
      <c r="H36" s="28">
        <v>1194.1320000000001</v>
      </c>
      <c r="I36" s="28">
        <v>866.14200000000005</v>
      </c>
      <c r="J36" s="28">
        <v>2060.2740000000003</v>
      </c>
      <c r="K36" s="28">
        <v>62999.241000000002</v>
      </c>
      <c r="L36" s="40">
        <v>264</v>
      </c>
      <c r="M36" s="40">
        <v>262</v>
      </c>
      <c r="N36" s="17"/>
      <c r="O36" s="17"/>
    </row>
    <row r="37" spans="2:15" ht="15" customHeight="1" x14ac:dyDescent="0.3">
      <c r="B37" s="13">
        <v>2033</v>
      </c>
      <c r="C37" s="27">
        <v>21836.74</v>
      </c>
      <c r="D37" s="27">
        <v>6677.1009999999997</v>
      </c>
      <c r="E37" s="27">
        <v>16090.718999999999</v>
      </c>
      <c r="F37" s="27">
        <v>16890.687999999998</v>
      </c>
      <c r="G37" s="27">
        <v>32981.406999999999</v>
      </c>
      <c r="H37" s="27">
        <v>1194.133</v>
      </c>
      <c r="I37" s="27">
        <v>866.14200000000005</v>
      </c>
      <c r="J37" s="27">
        <v>2060.2750000000001</v>
      </c>
      <c r="K37" s="27">
        <v>63555.522999999994</v>
      </c>
      <c r="L37" s="42">
        <v>264</v>
      </c>
      <c r="M37" s="42">
        <v>262</v>
      </c>
      <c r="N37" s="17"/>
      <c r="O37" s="17"/>
    </row>
    <row r="38" spans="2:15" ht="15" customHeight="1" x14ac:dyDescent="0.3">
      <c r="B38" s="12">
        <v>2034</v>
      </c>
      <c r="C38" s="28">
        <v>22216.383999999998</v>
      </c>
      <c r="D38" s="28">
        <v>6747.8969999999999</v>
      </c>
      <c r="E38" s="28">
        <v>16133.058000000001</v>
      </c>
      <c r="F38" s="28">
        <v>16950.475999999999</v>
      </c>
      <c r="G38" s="28">
        <v>33083.534</v>
      </c>
      <c r="H38" s="28">
        <v>1194.134</v>
      </c>
      <c r="I38" s="28">
        <v>866.14200000000005</v>
      </c>
      <c r="J38" s="28">
        <v>2060.2759999999998</v>
      </c>
      <c r="K38" s="28">
        <v>64108.091</v>
      </c>
      <c r="L38" s="40">
        <v>264</v>
      </c>
      <c r="M38" s="40">
        <v>262</v>
      </c>
      <c r="N38" s="17"/>
      <c r="O38" s="17"/>
    </row>
    <row r="39" spans="2:15" ht="10.35" customHeight="1" x14ac:dyDescent="0.3">
      <c r="B39" s="14"/>
      <c r="C39" s="29"/>
      <c r="D39" s="29"/>
      <c r="E39" s="29"/>
      <c r="F39" s="29"/>
      <c r="G39" s="29"/>
      <c r="H39" s="29"/>
      <c r="I39" s="29"/>
      <c r="J39" s="29"/>
      <c r="K39" s="29"/>
      <c r="L39" s="37"/>
      <c r="M39" s="37"/>
      <c r="N39" s="17"/>
      <c r="O39" s="17"/>
    </row>
    <row r="40" spans="2:15" ht="15" customHeight="1" x14ac:dyDescent="0.3">
      <c r="B40" s="13">
        <v>2035</v>
      </c>
      <c r="C40" s="27">
        <v>22611.420999999998</v>
      </c>
      <c r="D40" s="27">
        <v>6819.1620000000003</v>
      </c>
      <c r="E40" s="27">
        <v>16175.609</v>
      </c>
      <c r="F40" s="27">
        <v>17010.675999999999</v>
      </c>
      <c r="G40" s="27">
        <v>33186.285000000003</v>
      </c>
      <c r="H40" s="27">
        <v>1194.135</v>
      </c>
      <c r="I40" s="27">
        <v>866.14200000000005</v>
      </c>
      <c r="J40" s="27">
        <v>2060.277</v>
      </c>
      <c r="K40" s="27">
        <v>64677.144999999997</v>
      </c>
      <c r="L40" s="42">
        <v>264</v>
      </c>
      <c r="M40" s="42">
        <v>262</v>
      </c>
      <c r="N40" s="17"/>
      <c r="O40" s="17"/>
    </row>
    <row r="41" spans="2:15" ht="15" customHeight="1" x14ac:dyDescent="0.3">
      <c r="B41" s="12">
        <v>2036</v>
      </c>
      <c r="C41" s="28">
        <v>23018.734</v>
      </c>
      <c r="D41" s="28">
        <v>6891.5349999999999</v>
      </c>
      <c r="E41" s="28">
        <v>16218.368</v>
      </c>
      <c r="F41" s="28">
        <v>17071.259999999998</v>
      </c>
      <c r="G41" s="28">
        <v>33289.627999999997</v>
      </c>
      <c r="H41" s="28">
        <v>1194.136</v>
      </c>
      <c r="I41" s="28">
        <v>866.14200000000005</v>
      </c>
      <c r="J41" s="28">
        <v>2060.2780000000002</v>
      </c>
      <c r="K41" s="28">
        <v>65260.174999999996</v>
      </c>
      <c r="L41" s="40">
        <v>264</v>
      </c>
      <c r="M41" s="40">
        <v>262</v>
      </c>
      <c r="N41" s="17"/>
      <c r="O41" s="17"/>
    </row>
    <row r="42" spans="2:15" ht="15" customHeight="1" x14ac:dyDescent="0.3">
      <c r="B42" s="13">
        <v>2037</v>
      </c>
      <c r="C42" s="27">
        <v>23431.256000000001</v>
      </c>
      <c r="D42" s="27">
        <v>6964.8209999999999</v>
      </c>
      <c r="E42" s="27">
        <v>16261.356</v>
      </c>
      <c r="F42" s="27">
        <v>17132.257000000001</v>
      </c>
      <c r="G42" s="27">
        <v>33393.612999999998</v>
      </c>
      <c r="H42" s="27">
        <v>1194.1369999999999</v>
      </c>
      <c r="I42" s="27">
        <v>866.14200000000005</v>
      </c>
      <c r="J42" s="27">
        <v>2060.279</v>
      </c>
      <c r="K42" s="27">
        <v>65849.969000000012</v>
      </c>
      <c r="L42" s="42">
        <v>264</v>
      </c>
      <c r="M42" s="42">
        <v>262</v>
      </c>
      <c r="N42" s="17"/>
      <c r="O42" s="17"/>
    </row>
    <row r="43" spans="2:15" ht="15" customHeight="1" x14ac:dyDescent="0.3">
      <c r="B43" s="12">
        <v>2038</v>
      </c>
      <c r="C43" s="28">
        <v>23841.234</v>
      </c>
      <c r="D43" s="28">
        <v>7038.8869999999997</v>
      </c>
      <c r="E43" s="28">
        <v>16304.587</v>
      </c>
      <c r="F43" s="28">
        <v>17193.659</v>
      </c>
      <c r="G43" s="28">
        <v>33498.245999999999</v>
      </c>
      <c r="H43" s="28">
        <v>1194.1379999999999</v>
      </c>
      <c r="I43" s="28">
        <v>866.14200000000005</v>
      </c>
      <c r="J43" s="28">
        <v>2060.2799999999997</v>
      </c>
      <c r="K43" s="28">
        <v>66438.647000000012</v>
      </c>
      <c r="L43" s="40">
        <v>264</v>
      </c>
      <c r="M43" s="40">
        <v>262</v>
      </c>
      <c r="N43" s="17"/>
      <c r="O43" s="17"/>
    </row>
    <row r="44" spans="2:15" ht="15" customHeight="1" x14ac:dyDescent="0.3">
      <c r="B44" s="13">
        <v>2039</v>
      </c>
      <c r="C44" s="27">
        <v>24260.376</v>
      </c>
      <c r="D44" s="27">
        <v>7112.5510000000004</v>
      </c>
      <c r="E44" s="27">
        <v>16348.013000000001</v>
      </c>
      <c r="F44" s="27">
        <v>17255.485000000001</v>
      </c>
      <c r="G44" s="27">
        <v>33603.498</v>
      </c>
      <c r="H44" s="27">
        <v>1194.136</v>
      </c>
      <c r="I44" s="27">
        <v>866.14200000000005</v>
      </c>
      <c r="J44" s="27">
        <v>2060.2780000000002</v>
      </c>
      <c r="K44" s="27">
        <v>67036.703000000009</v>
      </c>
      <c r="L44" s="42">
        <v>264</v>
      </c>
      <c r="M44" s="42">
        <v>262</v>
      </c>
      <c r="N44" s="17"/>
      <c r="O44" s="17"/>
    </row>
    <row r="45" spans="2:15" ht="9.6" customHeight="1" x14ac:dyDescent="0.3">
      <c r="B45" s="12"/>
      <c r="C45" s="28"/>
      <c r="D45" s="28"/>
      <c r="E45" s="28"/>
      <c r="F45" s="28"/>
      <c r="G45" s="28"/>
      <c r="H45" s="28"/>
      <c r="I45" s="28"/>
      <c r="J45" s="28"/>
      <c r="K45" s="28"/>
      <c r="L45" s="40"/>
      <c r="M45" s="40"/>
      <c r="N45" s="17"/>
      <c r="O45" s="17"/>
    </row>
    <row r="46" spans="2:15" ht="15" customHeight="1" x14ac:dyDescent="0.3">
      <c r="B46" s="12">
        <v>2040</v>
      </c>
      <c r="C46" s="28">
        <v>24692.418000000001</v>
      </c>
      <c r="D46" s="28">
        <v>7187.1090000000004</v>
      </c>
      <c r="E46" s="28">
        <v>16391.68</v>
      </c>
      <c r="F46" s="28">
        <v>17317.713</v>
      </c>
      <c r="G46" s="28">
        <v>33709.392999999996</v>
      </c>
      <c r="H46" s="28">
        <v>1194.1369999999999</v>
      </c>
      <c r="I46" s="28">
        <v>866.14200000000005</v>
      </c>
      <c r="J46" s="28">
        <v>2060.279</v>
      </c>
      <c r="K46" s="28">
        <v>67649.199000000008</v>
      </c>
      <c r="L46" s="40">
        <v>264</v>
      </c>
      <c r="M46" s="40">
        <v>262</v>
      </c>
      <c r="N46" s="17"/>
      <c r="O46" s="17"/>
    </row>
    <row r="47" spans="2:15" ht="15" customHeight="1" x14ac:dyDescent="0.3">
      <c r="B47" s="13">
        <v>2041</v>
      </c>
      <c r="C47" s="27">
        <v>25117.598999999998</v>
      </c>
      <c r="D47" s="27">
        <v>7261.8860000000004</v>
      </c>
      <c r="E47" s="27">
        <v>16435.554</v>
      </c>
      <c r="F47" s="27">
        <v>17380.387999999999</v>
      </c>
      <c r="G47" s="27">
        <v>33815.941999999995</v>
      </c>
      <c r="H47" s="27">
        <v>1194.1379999999999</v>
      </c>
      <c r="I47" s="27">
        <v>866.14200000000005</v>
      </c>
      <c r="J47" s="27">
        <v>2060.2799999999997</v>
      </c>
      <c r="K47" s="27">
        <v>68255.707000000009</v>
      </c>
      <c r="L47" s="42">
        <v>264</v>
      </c>
      <c r="M47" s="42">
        <v>262</v>
      </c>
      <c r="N47" s="17"/>
      <c r="O47" s="17"/>
    </row>
    <row r="48" spans="2:15" ht="15" customHeight="1" x14ac:dyDescent="0.3">
      <c r="B48" s="12">
        <v>2042</v>
      </c>
      <c r="C48" s="28">
        <v>25560.471000000001</v>
      </c>
      <c r="D48" s="28">
        <v>7337.5550000000003</v>
      </c>
      <c r="E48" s="28">
        <v>16479.677</v>
      </c>
      <c r="F48" s="28">
        <v>17443.458999999999</v>
      </c>
      <c r="G48" s="28">
        <v>33923.135999999999</v>
      </c>
      <c r="H48" s="28">
        <v>1194.1389999999999</v>
      </c>
      <c r="I48" s="28">
        <v>866.14200000000005</v>
      </c>
      <c r="J48" s="28">
        <v>2060.2809999999999</v>
      </c>
      <c r="K48" s="28">
        <v>68881.442999999999</v>
      </c>
      <c r="L48" s="40">
        <v>264</v>
      </c>
      <c r="M48" s="40">
        <v>262</v>
      </c>
      <c r="N48" s="17"/>
      <c r="O48" s="17"/>
    </row>
    <row r="49" spans="2:15" ht="15" customHeight="1" x14ac:dyDescent="0.3">
      <c r="B49" s="13">
        <v>2043</v>
      </c>
      <c r="C49" s="27">
        <v>26007.688999999998</v>
      </c>
      <c r="D49" s="27">
        <v>7413.6750000000002</v>
      </c>
      <c r="E49" s="27">
        <v>16524.035</v>
      </c>
      <c r="F49" s="27">
        <v>17506.976999999999</v>
      </c>
      <c r="G49" s="27">
        <v>34031.012000000002</v>
      </c>
      <c r="H49" s="27">
        <v>1194.1400000000001</v>
      </c>
      <c r="I49" s="27">
        <v>866.14200000000005</v>
      </c>
      <c r="J49" s="27">
        <v>2060.2820000000002</v>
      </c>
      <c r="K49" s="27">
        <v>69512.65800000001</v>
      </c>
      <c r="L49" s="42">
        <v>264</v>
      </c>
      <c r="M49" s="42">
        <v>262</v>
      </c>
      <c r="N49" s="17"/>
      <c r="O49" s="17"/>
    </row>
    <row r="50" spans="2:15" ht="15" customHeight="1" x14ac:dyDescent="0.3">
      <c r="B50" s="12">
        <v>2044</v>
      </c>
      <c r="C50" s="28">
        <v>26454.149000000001</v>
      </c>
      <c r="D50" s="28">
        <v>7490.1859999999997</v>
      </c>
      <c r="E50" s="28">
        <v>16568.633999999998</v>
      </c>
      <c r="F50" s="28">
        <v>17570.919999999998</v>
      </c>
      <c r="G50" s="28">
        <v>34139.553999999996</v>
      </c>
      <c r="H50" s="28">
        <v>1194.1420000000001</v>
      </c>
      <c r="I50" s="28">
        <v>866.14200000000005</v>
      </c>
      <c r="J50" s="28">
        <v>2060.2840000000001</v>
      </c>
      <c r="K50" s="28">
        <v>70144.17300000001</v>
      </c>
      <c r="L50" s="40">
        <v>264</v>
      </c>
      <c r="M50" s="40">
        <v>262</v>
      </c>
      <c r="N50" s="17"/>
      <c r="O50" s="17"/>
    </row>
    <row r="51" spans="2:15" ht="10.35" customHeight="1" x14ac:dyDescent="0.3">
      <c r="B51" s="14"/>
      <c r="C51" s="48"/>
      <c r="D51" s="48"/>
      <c r="E51" s="48"/>
      <c r="F51" s="48"/>
      <c r="G51" s="48"/>
      <c r="H51" s="48"/>
      <c r="I51" s="48"/>
      <c r="J51" s="48"/>
      <c r="K51" s="48"/>
      <c r="L51" s="49"/>
      <c r="M51" s="50"/>
      <c r="N51" s="17"/>
      <c r="O51" s="17"/>
    </row>
    <row r="52" spans="2:15" ht="15" customHeight="1" x14ac:dyDescent="0.3">
      <c r="B52" s="38" t="s">
        <v>6</v>
      </c>
      <c r="C52" s="43"/>
      <c r="D52" s="43"/>
      <c r="E52" s="43"/>
      <c r="F52" s="43"/>
      <c r="G52" s="43"/>
      <c r="H52" s="43"/>
      <c r="I52" s="43"/>
      <c r="J52" s="43"/>
      <c r="K52" s="43"/>
      <c r="L52" s="44"/>
      <c r="M52" s="45"/>
      <c r="N52" s="17"/>
      <c r="O52" s="17"/>
    </row>
    <row r="53" spans="2:15" ht="15" customHeight="1" x14ac:dyDescent="0.3">
      <c r="B53" s="12" t="s">
        <v>7</v>
      </c>
      <c r="C53" s="15">
        <f>RATE(2023-2010,,-C10,C23)</f>
        <v>1.8958018060995417E-2</v>
      </c>
      <c r="D53" s="15">
        <f t="shared" ref="D53:K53" si="0">RATE(2023-2010,,-D10,D23)</f>
        <v>-2.8566514853976283E-2</v>
      </c>
      <c r="E53" s="15">
        <f t="shared" si="0"/>
        <v>-1.4224629608328944E-3</v>
      </c>
      <c r="F53" s="15">
        <f t="shared" si="0"/>
        <v>2.0646788739470977E-2</v>
      </c>
      <c r="G53" s="15">
        <f t="shared" si="0"/>
        <v>9.0243880270690115E-3</v>
      </c>
      <c r="H53" s="15">
        <f t="shared" si="0"/>
        <v>-7.0424040082305503E-3</v>
      </c>
      <c r="I53" s="15">
        <f t="shared" si="0"/>
        <v>-3.0630381405434767E-2</v>
      </c>
      <c r="J53" s="15">
        <f t="shared" si="0"/>
        <v>-1.7938882898075263E-2</v>
      </c>
      <c r="K53" s="15">
        <f t="shared" si="0"/>
        <v>4.8003139020405105E-3</v>
      </c>
      <c r="L53" s="45"/>
      <c r="M53" s="45"/>
      <c r="N53" s="17"/>
      <c r="O53" s="17"/>
    </row>
    <row r="54" spans="2:15" ht="15" customHeight="1" x14ac:dyDescent="0.3">
      <c r="B54" s="13" t="s">
        <v>1</v>
      </c>
      <c r="C54" s="16">
        <f>RATE(2024-2023,,-C23,C26)</f>
        <v>7.0855207725911945E-2</v>
      </c>
      <c r="D54" s="16">
        <f t="shared" ref="D54:K54" si="1">RATE(2024-2023,,-D23,D26)</f>
        <v>3.0259276274194192E-3</v>
      </c>
      <c r="E54" s="16">
        <f t="shared" si="1"/>
        <v>3.6597493840005088E-2</v>
      </c>
      <c r="F54" s="16">
        <f t="shared" si="1"/>
        <v>4.048897813163687E-2</v>
      </c>
      <c r="G54" s="16">
        <f t="shared" si="1"/>
        <v>3.8588200338285542E-2</v>
      </c>
      <c r="H54" s="16">
        <f t="shared" si="1"/>
        <v>8.3743466952134761E-7</v>
      </c>
      <c r="I54" s="16">
        <f t="shared" si="1"/>
        <v>-8.2068882363494695E-17</v>
      </c>
      <c r="J54" s="16">
        <f t="shared" si="1"/>
        <v>4.8537445405815953E-7</v>
      </c>
      <c r="K54" s="16">
        <f t="shared" si="1"/>
        <v>4.2479600388954528E-2</v>
      </c>
      <c r="L54" s="46"/>
      <c r="M54" s="46"/>
      <c r="N54" s="17"/>
      <c r="O54" s="17"/>
    </row>
    <row r="55" spans="2:15" ht="15" customHeight="1" x14ac:dyDescent="0.3">
      <c r="B55" s="12" t="s">
        <v>2</v>
      </c>
      <c r="C55" s="15">
        <f>RATE(2034-2024,,-C26,C38)</f>
        <v>2.531211171129763E-2</v>
      </c>
      <c r="D55" s="15">
        <f t="shared" ref="D55:K55" si="2">RATE(2034-2024,,-D26,D38)</f>
        <v>4.1253180809701796E-3</v>
      </c>
      <c r="E55" s="15">
        <f t="shared" si="2"/>
        <v>6.4707895405851125E-3</v>
      </c>
      <c r="F55" s="15">
        <f t="shared" si="2"/>
        <v>6.415632399683526E-3</v>
      </c>
      <c r="G55" s="15">
        <f t="shared" si="2"/>
        <v>6.442525413277801E-3</v>
      </c>
      <c r="H55" s="15">
        <f t="shared" si="2"/>
        <v>8.3743081308839518E-7</v>
      </c>
      <c r="I55" s="15">
        <f t="shared" si="2"/>
        <v>5.102634378936837E-16</v>
      </c>
      <c r="J55" s="15">
        <f t="shared" si="2"/>
        <v>4.8537315905120259E-7</v>
      </c>
      <c r="K55" s="15">
        <f t="shared" si="2"/>
        <v>1.2062303864246395E-2</v>
      </c>
      <c r="L55" s="45"/>
      <c r="M55" s="45"/>
      <c r="N55" s="17"/>
      <c r="O55" s="17"/>
    </row>
    <row r="56" spans="2:15" ht="15" customHeight="1" x14ac:dyDescent="0.3">
      <c r="B56" s="13" t="s">
        <v>3</v>
      </c>
      <c r="C56" s="16">
        <f>RATE(2044-2024,,-C26,C50)</f>
        <v>2.1454591376250772E-2</v>
      </c>
      <c r="D56" s="16">
        <f t="shared" ref="D56:K56" si="3">RATE(2044-2024,,-D26,D50)</f>
        <v>7.3030910599822391E-3</v>
      </c>
      <c r="E56" s="16">
        <f t="shared" si="3"/>
        <v>4.5674174836568748E-3</v>
      </c>
      <c r="F56" s="16">
        <f t="shared" si="3"/>
        <v>5.0075332509339912E-3</v>
      </c>
      <c r="G56" s="16">
        <f t="shared" si="3"/>
        <v>4.793430284660353E-3</v>
      </c>
      <c r="H56" s="16">
        <f t="shared" si="3"/>
        <v>7.5368869877482642E-7</v>
      </c>
      <c r="I56" s="16">
        <f t="shared" si="3"/>
        <v>3.5246330337640491E-12</v>
      </c>
      <c r="J56" s="16">
        <f t="shared" si="3"/>
        <v>4.3683498396873146E-7</v>
      </c>
      <c r="K56" s="16">
        <f t="shared" si="3"/>
        <v>1.0549431884635096E-2</v>
      </c>
      <c r="L56" s="46"/>
      <c r="M56" s="46"/>
      <c r="N56" s="17"/>
      <c r="O56" s="17"/>
    </row>
    <row r="57" spans="2:15" ht="15" customHeight="1" x14ac:dyDescent="0.3">
      <c r="B57" s="54" t="s">
        <v>23</v>
      </c>
      <c r="C57" s="7"/>
      <c r="D57" s="7"/>
      <c r="E57" s="9"/>
      <c r="F57" s="9"/>
      <c r="G57" s="9"/>
      <c r="H57" s="9"/>
      <c r="I57" s="9"/>
      <c r="J57" s="9"/>
      <c r="K57" s="9"/>
      <c r="L57" s="7"/>
      <c r="M57" s="7"/>
      <c r="N57" s="17"/>
      <c r="O57" s="17"/>
    </row>
    <row r="58" spans="2:15" ht="15.6" x14ac:dyDescent="0.3">
      <c r="G58" s="6"/>
      <c r="K58" s="6"/>
      <c r="N58" s="17"/>
      <c r="O58" s="17"/>
    </row>
    <row r="59" spans="2:15" x14ac:dyDescent="0.3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</row>
  </sheetData>
  <printOptions horizontalCentered="1"/>
  <pageMargins left="0.7" right="0.7" top="0.56000000000000005" bottom="0.5" header="0.3" footer="0.3"/>
  <pageSetup scale="69" orientation="landscape" r:id="rId1"/>
  <ignoredErrors>
    <ignoredError sqref="G51 J22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 codeName="Sheet37">
    <pageSetUpPr fitToPage="1"/>
  </sheetPr>
  <dimension ref="B1:J61"/>
  <sheetViews>
    <sheetView showGridLines="0" zoomScale="70" zoomScaleNormal="70" workbookViewId="0">
      <pane ySplit="10" topLeftCell="A22" activePane="bottomLeft" state="frozen"/>
      <selection pane="bottomLeft" activeCell="L1" sqref="L1"/>
    </sheetView>
  </sheetViews>
  <sheetFormatPr defaultColWidth="9.109375" defaultRowHeight="14.4" x14ac:dyDescent="0.3"/>
  <cols>
    <col min="1" max="1" width="9.109375" style="1"/>
    <col min="2" max="2" width="17.5546875" style="4" customWidth="1"/>
    <col min="3" max="3" width="13" style="4" customWidth="1"/>
    <col min="4" max="4" width="15.44140625" style="4" customWidth="1"/>
    <col min="5" max="5" width="14.44140625" style="4" customWidth="1"/>
    <col min="6" max="6" width="13.44140625" style="4" customWidth="1"/>
    <col min="7" max="7" width="14.5546875" style="4" customWidth="1"/>
    <col min="8" max="8" width="12.5546875" style="4" customWidth="1"/>
    <col min="9" max="10" width="9.109375" style="4"/>
    <col min="11" max="16384" width="9.109375" style="1"/>
  </cols>
  <sheetData>
    <row r="1" spans="2:10" ht="18" x14ac:dyDescent="0.35">
      <c r="B1" s="2" t="s">
        <v>24</v>
      </c>
      <c r="C1" s="3"/>
      <c r="D1" s="3"/>
      <c r="E1" s="3"/>
      <c r="F1" s="3"/>
      <c r="G1" s="3"/>
      <c r="H1" s="3"/>
    </row>
    <row r="2" spans="2:10" x14ac:dyDescent="0.3">
      <c r="B2" s="3"/>
      <c r="C2" s="3"/>
      <c r="D2" s="3"/>
      <c r="E2" s="3"/>
      <c r="F2" s="3"/>
      <c r="G2" s="3"/>
      <c r="H2" s="3"/>
    </row>
    <row r="3" spans="2:10" ht="21" x14ac:dyDescent="0.4">
      <c r="B3" s="5" t="s">
        <v>25</v>
      </c>
      <c r="C3" s="5"/>
      <c r="D3" s="5"/>
      <c r="E3" s="5"/>
      <c r="F3" s="5"/>
      <c r="G3" s="5"/>
      <c r="H3" s="5"/>
    </row>
    <row r="4" spans="2:10" ht="15.6" x14ac:dyDescent="0.3">
      <c r="B4" s="39" t="s">
        <v>11</v>
      </c>
      <c r="C4" s="3"/>
      <c r="D4" s="3"/>
      <c r="E4" s="3"/>
      <c r="F4" s="3"/>
      <c r="G4" s="3"/>
      <c r="H4" s="3"/>
    </row>
    <row r="5" spans="2:10" ht="10.35" customHeight="1" x14ac:dyDescent="0.3">
      <c r="B5" s="35"/>
      <c r="C5" s="3"/>
      <c r="D5" s="3"/>
      <c r="E5" s="3"/>
      <c r="F5" s="3"/>
      <c r="G5" s="3"/>
      <c r="H5" s="3"/>
    </row>
    <row r="6" spans="2:10" ht="10.35" customHeight="1" x14ac:dyDescent="0.3">
      <c r="B6" s="17"/>
      <c r="C6" s="17"/>
      <c r="D6" s="17"/>
      <c r="E6" s="17"/>
      <c r="F6" s="17"/>
      <c r="G6" s="17"/>
      <c r="H6" s="17"/>
      <c r="I6" s="17"/>
      <c r="J6" s="17"/>
    </row>
    <row r="7" spans="2:10" ht="14.4" customHeight="1" x14ac:dyDescent="0.3">
      <c r="B7" s="55"/>
      <c r="C7" s="36"/>
      <c r="D7" s="36"/>
      <c r="E7" s="36"/>
      <c r="F7" s="26"/>
      <c r="G7" s="36"/>
      <c r="H7" s="36"/>
      <c r="I7" s="17"/>
      <c r="J7" s="17"/>
    </row>
    <row r="8" spans="2:10" ht="37.799999999999997" customHeight="1" x14ac:dyDescent="0.3">
      <c r="B8" s="55" t="s">
        <v>4</v>
      </c>
      <c r="C8" s="34" t="s">
        <v>10</v>
      </c>
      <c r="D8" s="34" t="s">
        <v>18</v>
      </c>
      <c r="E8" s="34" t="s">
        <v>9</v>
      </c>
      <c r="F8" s="19" t="s">
        <v>16</v>
      </c>
      <c r="G8" s="19" t="s">
        <v>26</v>
      </c>
      <c r="H8" s="19" t="s">
        <v>27</v>
      </c>
      <c r="I8" s="17"/>
      <c r="J8" s="17"/>
    </row>
    <row r="9" spans="2:10" ht="15" customHeight="1" x14ac:dyDescent="0.3">
      <c r="B9" s="11" t="s">
        <v>0</v>
      </c>
      <c r="C9" s="17"/>
      <c r="D9" s="17"/>
      <c r="E9" s="17"/>
      <c r="F9" s="17"/>
      <c r="G9" s="17"/>
      <c r="H9" s="17"/>
      <c r="I9" s="17"/>
      <c r="J9" s="17"/>
    </row>
    <row r="10" spans="2:10" ht="15" customHeight="1" x14ac:dyDescent="0.3">
      <c r="B10" s="12">
        <v>2010</v>
      </c>
      <c r="C10" s="24">
        <v>12574.646000000001</v>
      </c>
      <c r="D10" s="24">
        <v>8511.5560000000005</v>
      </c>
      <c r="E10" s="24">
        <v>10761.268</v>
      </c>
      <c r="F10" s="24">
        <v>2049.7429999999999</v>
      </c>
      <c r="G10" s="24">
        <v>4840.3770000000004</v>
      </c>
      <c r="H10" s="24">
        <v>38737.590000000004</v>
      </c>
      <c r="I10" s="17"/>
      <c r="J10" s="17"/>
    </row>
    <row r="11" spans="2:10" ht="15" customHeight="1" x14ac:dyDescent="0.3">
      <c r="B11" s="13">
        <v>2011</v>
      </c>
      <c r="C11" s="23">
        <v>12704.313</v>
      </c>
      <c r="D11" s="23">
        <v>8386.723</v>
      </c>
      <c r="E11" s="23">
        <v>10538.418</v>
      </c>
      <c r="F11" s="23">
        <v>2045.729</v>
      </c>
      <c r="G11" s="23">
        <v>4415.2120000000004</v>
      </c>
      <c r="H11" s="23">
        <v>38090.394999999997</v>
      </c>
      <c r="I11" s="17"/>
      <c r="J11" s="17"/>
    </row>
    <row r="12" spans="2:10" ht="15" customHeight="1" x14ac:dyDescent="0.3">
      <c r="B12" s="12">
        <v>2012</v>
      </c>
      <c r="C12" s="24">
        <v>12731.496999999999</v>
      </c>
      <c r="D12" s="24">
        <v>8079.7309999999998</v>
      </c>
      <c r="E12" s="24">
        <v>10555.084999999999</v>
      </c>
      <c r="F12" s="24">
        <v>2012.059</v>
      </c>
      <c r="G12" s="24">
        <v>4229.9390000000003</v>
      </c>
      <c r="H12" s="24">
        <v>37608.310999999994</v>
      </c>
      <c r="I12" s="17"/>
      <c r="J12" s="17"/>
    </row>
    <row r="13" spans="2:10" ht="15" customHeight="1" x14ac:dyDescent="0.3">
      <c r="B13" s="13">
        <v>2013</v>
      </c>
      <c r="C13" s="23">
        <v>12620.221</v>
      </c>
      <c r="D13" s="23">
        <v>7909.7849999999999</v>
      </c>
      <c r="E13" s="23">
        <v>10320.636</v>
      </c>
      <c r="F13" s="23">
        <v>1917.557</v>
      </c>
      <c r="G13" s="23">
        <v>4039.0140000000001</v>
      </c>
      <c r="H13" s="23">
        <v>36807.213000000003</v>
      </c>
      <c r="I13" s="17"/>
      <c r="J13" s="17"/>
    </row>
    <row r="14" spans="2:10" ht="15" customHeight="1" x14ac:dyDescent="0.3">
      <c r="B14" s="12">
        <v>2014</v>
      </c>
      <c r="C14" s="24">
        <v>12866.746999999999</v>
      </c>
      <c r="D14" s="24">
        <v>7523.1570000000002</v>
      </c>
      <c r="E14" s="24">
        <v>10320.948</v>
      </c>
      <c r="F14" s="24">
        <v>1920.7760000000001</v>
      </c>
      <c r="G14" s="24">
        <v>4026.0770000000002</v>
      </c>
      <c r="H14" s="24">
        <v>36657.705000000002</v>
      </c>
      <c r="I14" s="17"/>
      <c r="J14" s="17"/>
    </row>
    <row r="15" spans="2:10" ht="15" customHeight="1" x14ac:dyDescent="0.3">
      <c r="B15" s="13">
        <v>2015</v>
      </c>
      <c r="C15" s="23">
        <v>13609.895</v>
      </c>
      <c r="D15" s="23">
        <v>6999.3959999999997</v>
      </c>
      <c r="E15" s="23">
        <v>10349.654</v>
      </c>
      <c r="F15" s="23">
        <v>1960.597</v>
      </c>
      <c r="G15" s="23">
        <v>4116.1059999999998</v>
      </c>
      <c r="H15" s="23">
        <v>37035.648000000001</v>
      </c>
      <c r="I15" s="17"/>
      <c r="J15" s="17"/>
    </row>
    <row r="16" spans="2:10" ht="15" customHeight="1" x14ac:dyDescent="0.3">
      <c r="B16" s="12">
        <v>2016</v>
      </c>
      <c r="C16" s="24">
        <v>14289.507</v>
      </c>
      <c r="D16" s="24">
        <v>6812.6459999999997</v>
      </c>
      <c r="E16" s="24">
        <v>10240.054</v>
      </c>
      <c r="F16" s="24">
        <v>1974.575</v>
      </c>
      <c r="G16" s="24">
        <v>4254.2879999999996</v>
      </c>
      <c r="H16" s="24">
        <v>37571.07</v>
      </c>
      <c r="I16" s="17"/>
      <c r="J16" s="17"/>
    </row>
    <row r="17" spans="2:10" ht="15" customHeight="1" x14ac:dyDescent="0.3">
      <c r="B17" s="13">
        <v>2017</v>
      </c>
      <c r="C17" s="23">
        <v>14906.635</v>
      </c>
      <c r="D17" s="23">
        <v>6435.9409999999998</v>
      </c>
      <c r="E17" s="23">
        <v>10443.096</v>
      </c>
      <c r="F17" s="23">
        <v>1924.059</v>
      </c>
      <c r="G17" s="23">
        <v>4239.4759999999997</v>
      </c>
      <c r="H17" s="23">
        <v>37949.207000000002</v>
      </c>
      <c r="I17" s="17"/>
      <c r="J17" s="17"/>
    </row>
    <row r="18" spans="2:10" ht="15" customHeight="1" x14ac:dyDescent="0.3">
      <c r="B18" s="12">
        <v>2018</v>
      </c>
      <c r="C18" s="24">
        <v>15519.334000000001</v>
      </c>
      <c r="D18" s="24">
        <v>6475.4070000000002</v>
      </c>
      <c r="E18" s="24">
        <v>10795.406999999999</v>
      </c>
      <c r="F18" s="24">
        <v>1952.941</v>
      </c>
      <c r="G18" s="24">
        <v>4113.1270000000004</v>
      </c>
      <c r="H18" s="24">
        <v>38856.216</v>
      </c>
      <c r="I18" s="17"/>
      <c r="J18" s="17"/>
    </row>
    <row r="19" spans="2:10" ht="15" customHeight="1" x14ac:dyDescent="0.3">
      <c r="B19" s="13">
        <v>2019</v>
      </c>
      <c r="C19" s="23">
        <v>16014.25</v>
      </c>
      <c r="D19" s="23">
        <v>6600.1189999999997</v>
      </c>
      <c r="E19" s="23">
        <v>10960.121999999999</v>
      </c>
      <c r="F19" s="23">
        <v>1946.0840000000001</v>
      </c>
      <c r="G19" s="23">
        <v>3705.9290000000001</v>
      </c>
      <c r="H19" s="23">
        <v>39226.504000000001</v>
      </c>
      <c r="I19" s="17"/>
      <c r="J19" s="17"/>
    </row>
    <row r="20" spans="2:10" ht="15" customHeight="1" x14ac:dyDescent="0.3">
      <c r="B20" s="58">
        <v>2020</v>
      </c>
      <c r="C20" s="56">
        <v>11617.075000000001</v>
      </c>
      <c r="D20" s="56">
        <v>5153.018</v>
      </c>
      <c r="E20" s="56">
        <v>9691.0120000000006</v>
      </c>
      <c r="F20" s="59">
        <v>1763.2370000000001</v>
      </c>
      <c r="G20" s="56">
        <v>3049.82</v>
      </c>
      <c r="H20" s="56">
        <v>31274.162</v>
      </c>
      <c r="I20" s="17"/>
      <c r="J20" s="17"/>
    </row>
    <row r="21" spans="2:10" ht="15" customHeight="1" x14ac:dyDescent="0.3">
      <c r="B21" s="13">
        <v>2021</v>
      </c>
      <c r="C21" s="23">
        <v>12044.871999999999</v>
      </c>
      <c r="D21" s="23">
        <v>5462.2860000000001</v>
      </c>
      <c r="E21" s="23">
        <v>10741.833000000001</v>
      </c>
      <c r="F21" s="23">
        <v>1894.4670000000001</v>
      </c>
      <c r="G21" s="23">
        <v>3392.7130000000002</v>
      </c>
      <c r="H21" s="23">
        <v>33536.171000000002</v>
      </c>
      <c r="I21" s="17"/>
      <c r="J21" s="60"/>
    </row>
    <row r="22" spans="2:10" ht="15" customHeight="1" x14ac:dyDescent="0.3">
      <c r="B22" s="12">
        <v>2022</v>
      </c>
      <c r="C22" s="24">
        <v>14966.735000000001</v>
      </c>
      <c r="D22" s="24">
        <v>5924.9610000000002</v>
      </c>
      <c r="E22" s="24">
        <v>11375.733</v>
      </c>
      <c r="F22" s="24">
        <v>1825.2619999999999</v>
      </c>
      <c r="G22" s="24">
        <v>3601.3290000000002</v>
      </c>
      <c r="H22" s="24">
        <v>37694.019999999997</v>
      </c>
      <c r="I22" s="17"/>
      <c r="J22" s="60"/>
    </row>
    <row r="23" spans="2:10" ht="15" customHeight="1" x14ac:dyDescent="0.3">
      <c r="B23" s="13">
        <v>2023</v>
      </c>
      <c r="C23" s="23">
        <v>15956.78</v>
      </c>
      <c r="D23" s="23">
        <v>5823.18</v>
      </c>
      <c r="E23" s="23">
        <v>11000.838</v>
      </c>
      <c r="F23" s="23">
        <v>1698.7629999999999</v>
      </c>
      <c r="G23" s="23">
        <v>3508.6109999999999</v>
      </c>
      <c r="H23" s="23">
        <v>37988.171999999999</v>
      </c>
      <c r="I23" s="17"/>
      <c r="J23" s="17"/>
    </row>
    <row r="24" spans="2:10" ht="10.35" customHeight="1" x14ac:dyDescent="0.3">
      <c r="B24" s="32"/>
      <c r="C24" s="25"/>
      <c r="D24" s="25"/>
      <c r="E24" s="25"/>
      <c r="F24" s="25"/>
      <c r="G24" s="25"/>
      <c r="H24" s="25"/>
      <c r="I24" s="17"/>
      <c r="J24" s="17"/>
    </row>
    <row r="25" spans="2:10" ht="15" customHeight="1" x14ac:dyDescent="0.3">
      <c r="B25" s="11" t="s">
        <v>5</v>
      </c>
      <c r="C25" s="24"/>
      <c r="D25" s="24"/>
      <c r="E25" s="24"/>
      <c r="F25" s="24"/>
      <c r="G25" s="24"/>
      <c r="H25" s="24"/>
      <c r="I25" s="17"/>
      <c r="J25" s="17"/>
    </row>
    <row r="26" spans="2:10" ht="15" customHeight="1" x14ac:dyDescent="0.3">
      <c r="B26" s="68">
        <v>2024</v>
      </c>
      <c r="C26" s="70">
        <v>17092.868999999999</v>
      </c>
      <c r="D26" s="70">
        <v>5842.1689999999999</v>
      </c>
      <c r="E26" s="70">
        <v>11425.29</v>
      </c>
      <c r="F26" s="69">
        <v>1698.751</v>
      </c>
      <c r="G26" s="70">
        <v>3669.8530000000001</v>
      </c>
      <c r="H26" s="70">
        <v>39728.932000000001</v>
      </c>
      <c r="I26" s="17"/>
      <c r="J26" s="17"/>
    </row>
    <row r="27" spans="2:10" ht="9.6" customHeight="1" x14ac:dyDescent="0.3">
      <c r="B27" s="12"/>
      <c r="C27" s="24"/>
      <c r="D27" s="24"/>
      <c r="E27" s="24"/>
      <c r="F27" s="28"/>
      <c r="G27" s="24"/>
      <c r="H27" s="24"/>
      <c r="I27" s="17"/>
      <c r="J27" s="17"/>
    </row>
    <row r="28" spans="2:10" ht="15" customHeight="1" x14ac:dyDescent="0.3">
      <c r="B28" s="13">
        <v>2025</v>
      </c>
      <c r="C28" s="23">
        <v>18157.875</v>
      </c>
      <c r="D28" s="23">
        <v>5832.98</v>
      </c>
      <c r="E28" s="23">
        <v>11712.466</v>
      </c>
      <c r="F28" s="27">
        <v>1698.739</v>
      </c>
      <c r="G28" s="23">
        <v>3805.9479999999999</v>
      </c>
      <c r="H28" s="23">
        <v>41208.008000000002</v>
      </c>
      <c r="I28" s="17"/>
      <c r="J28" s="17"/>
    </row>
    <row r="29" spans="2:10" ht="15" customHeight="1" x14ac:dyDescent="0.3">
      <c r="B29" s="12">
        <v>2026</v>
      </c>
      <c r="C29" s="24">
        <v>18845.45</v>
      </c>
      <c r="D29" s="24">
        <v>5495.915</v>
      </c>
      <c r="E29" s="24">
        <v>11870.314</v>
      </c>
      <c r="F29" s="28">
        <v>1698.7270000000001</v>
      </c>
      <c r="G29" s="24">
        <v>3857.2330000000002</v>
      </c>
      <c r="H29" s="24">
        <v>41767.639000000003</v>
      </c>
      <c r="I29" s="17"/>
      <c r="J29" s="17"/>
    </row>
    <row r="30" spans="2:10" ht="15" customHeight="1" x14ac:dyDescent="0.3">
      <c r="B30" s="13">
        <v>2027</v>
      </c>
      <c r="C30" s="23">
        <v>19310.03</v>
      </c>
      <c r="D30" s="23">
        <v>5451.0739999999996</v>
      </c>
      <c r="E30" s="23">
        <v>11947.714</v>
      </c>
      <c r="F30" s="27">
        <v>1698.7149999999999</v>
      </c>
      <c r="G30" s="23">
        <v>3907.4870000000001</v>
      </c>
      <c r="H30" s="23">
        <v>42315.02</v>
      </c>
      <c r="I30" s="17"/>
      <c r="J30" s="17"/>
    </row>
    <row r="31" spans="2:10" ht="15" customHeight="1" x14ac:dyDescent="0.3">
      <c r="B31" s="12">
        <v>2028</v>
      </c>
      <c r="C31" s="31">
        <v>19712.504000000001</v>
      </c>
      <c r="D31" s="31">
        <v>5512.0919999999996</v>
      </c>
      <c r="E31" s="31">
        <v>11975.316999999999</v>
      </c>
      <c r="F31" s="22">
        <v>1698.703</v>
      </c>
      <c r="G31" s="24">
        <v>3957.2579999999998</v>
      </c>
      <c r="H31" s="24">
        <v>42855.874000000003</v>
      </c>
      <c r="I31" s="17"/>
      <c r="J31" s="17"/>
    </row>
    <row r="32" spans="2:10" ht="15" customHeight="1" x14ac:dyDescent="0.3">
      <c r="B32" s="13">
        <v>2029</v>
      </c>
      <c r="C32" s="23">
        <v>20090.011999999999</v>
      </c>
      <c r="D32" s="23">
        <v>5572.8329999999996</v>
      </c>
      <c r="E32" s="23">
        <v>12003.066000000001</v>
      </c>
      <c r="F32" s="27">
        <v>1698.691</v>
      </c>
      <c r="G32" s="23">
        <v>4004.482</v>
      </c>
      <c r="H32" s="23">
        <v>43369.084000000003</v>
      </c>
      <c r="I32" s="17"/>
      <c r="J32" s="17"/>
    </row>
    <row r="33" spans="2:10" ht="9.6" customHeight="1" x14ac:dyDescent="0.3">
      <c r="B33" s="12"/>
      <c r="C33" s="24"/>
      <c r="D33" s="24"/>
      <c r="E33" s="24"/>
      <c r="F33" s="28"/>
      <c r="G33" s="24"/>
      <c r="H33" s="24"/>
      <c r="I33" s="17"/>
      <c r="J33" s="17"/>
    </row>
    <row r="34" spans="2:10" ht="15" customHeight="1" x14ac:dyDescent="0.3">
      <c r="B34" s="12">
        <v>2030</v>
      </c>
      <c r="C34" s="24">
        <v>20463.886999999999</v>
      </c>
      <c r="D34" s="24">
        <v>5634.6409999999996</v>
      </c>
      <c r="E34" s="24">
        <v>12030.921</v>
      </c>
      <c r="F34" s="28">
        <v>1698.6790000000001</v>
      </c>
      <c r="G34" s="24">
        <v>4051.4540000000002</v>
      </c>
      <c r="H34" s="24">
        <v>43879.582000000002</v>
      </c>
      <c r="I34" s="17"/>
      <c r="J34" s="17"/>
    </row>
    <row r="35" spans="2:10" ht="15" customHeight="1" x14ac:dyDescent="0.3">
      <c r="B35" s="13">
        <v>2031</v>
      </c>
      <c r="C35" s="23">
        <v>20836.095000000001</v>
      </c>
      <c r="D35" s="23">
        <v>5697.4229999999998</v>
      </c>
      <c r="E35" s="23">
        <v>12058.901</v>
      </c>
      <c r="F35" s="27">
        <v>1698.6669999999999</v>
      </c>
      <c r="G35" s="23">
        <v>4098.3770000000004</v>
      </c>
      <c r="H35" s="23">
        <v>44389.463000000003</v>
      </c>
      <c r="I35" s="17"/>
      <c r="J35" s="17"/>
    </row>
    <row r="36" spans="2:10" ht="15" customHeight="1" x14ac:dyDescent="0.3">
      <c r="B36" s="12">
        <v>2032</v>
      </c>
      <c r="C36" s="24">
        <v>21213.43</v>
      </c>
      <c r="D36" s="24">
        <v>5761.2489999999998</v>
      </c>
      <c r="E36" s="24">
        <v>12087.022000000001</v>
      </c>
      <c r="F36" s="28">
        <v>1698.655</v>
      </c>
      <c r="G36" s="24">
        <v>4145.9319999999998</v>
      </c>
      <c r="H36" s="24">
        <v>44906.288</v>
      </c>
      <c r="I36" s="17"/>
      <c r="J36" s="17"/>
    </row>
    <row r="37" spans="2:10" ht="15" customHeight="1" x14ac:dyDescent="0.3">
      <c r="B37" s="13">
        <v>2033</v>
      </c>
      <c r="C37" s="23">
        <v>21590.706999999999</v>
      </c>
      <c r="D37" s="23">
        <v>5826.2830000000004</v>
      </c>
      <c r="E37" s="23">
        <v>12115.263000000001</v>
      </c>
      <c r="F37" s="27">
        <v>1698.643</v>
      </c>
      <c r="G37" s="23">
        <v>4193.6189999999997</v>
      </c>
      <c r="H37" s="23">
        <v>45424.514999999999</v>
      </c>
      <c r="I37" s="17"/>
      <c r="J37" s="17"/>
    </row>
    <row r="38" spans="2:10" ht="15" customHeight="1" x14ac:dyDescent="0.3">
      <c r="B38" s="12">
        <v>2034</v>
      </c>
      <c r="C38" s="24">
        <v>21967.960999999999</v>
      </c>
      <c r="D38" s="24">
        <v>5890.9759999999997</v>
      </c>
      <c r="E38" s="24">
        <v>12143.623</v>
      </c>
      <c r="F38" s="28">
        <v>1698.6310000000001</v>
      </c>
      <c r="G38" s="24">
        <v>4241.2759999999998</v>
      </c>
      <c r="H38" s="24">
        <v>45942.466999999997</v>
      </c>
      <c r="I38" s="17"/>
      <c r="J38" s="17"/>
    </row>
    <row r="39" spans="2:10" ht="10.35" customHeight="1" x14ac:dyDescent="0.3">
      <c r="B39" s="14"/>
      <c r="C39" s="25"/>
      <c r="D39" s="25"/>
      <c r="E39" s="25"/>
      <c r="F39" s="29"/>
      <c r="G39" s="25"/>
      <c r="H39" s="25"/>
      <c r="I39" s="17"/>
      <c r="J39" s="17"/>
    </row>
    <row r="40" spans="2:10" ht="15" customHeight="1" x14ac:dyDescent="0.3">
      <c r="B40" s="13">
        <v>2035</v>
      </c>
      <c r="C40" s="23">
        <v>22360.526000000002</v>
      </c>
      <c r="D40" s="23">
        <v>5955.9229999999998</v>
      </c>
      <c r="E40" s="23">
        <v>12172.127</v>
      </c>
      <c r="F40" s="27">
        <v>1698.6189999999999</v>
      </c>
      <c r="G40" s="23">
        <v>4290.5280000000002</v>
      </c>
      <c r="H40" s="23">
        <v>46477.722999999998</v>
      </c>
      <c r="I40" s="17"/>
      <c r="J40" s="17"/>
    </row>
    <row r="41" spans="2:10" ht="15" customHeight="1" x14ac:dyDescent="0.3">
      <c r="B41" s="12">
        <v>2036</v>
      </c>
      <c r="C41" s="24">
        <v>22765.236000000001</v>
      </c>
      <c r="D41" s="24">
        <v>6021.9520000000002</v>
      </c>
      <c r="E41" s="24">
        <v>12200.755999999999</v>
      </c>
      <c r="F41" s="28">
        <v>1698.607</v>
      </c>
      <c r="G41" s="24">
        <v>4341.134</v>
      </c>
      <c r="H41" s="24">
        <v>47027.684999999998</v>
      </c>
      <c r="I41" s="17"/>
      <c r="J41" s="17"/>
    </row>
    <row r="42" spans="2:10" ht="15" customHeight="1" x14ac:dyDescent="0.3">
      <c r="B42" s="13">
        <v>2037</v>
      </c>
      <c r="C42" s="23">
        <v>23175.073</v>
      </c>
      <c r="D42" s="23">
        <v>6088.8239999999996</v>
      </c>
      <c r="E42" s="23">
        <v>12229.503000000001</v>
      </c>
      <c r="F42" s="27">
        <v>1698.595</v>
      </c>
      <c r="G42" s="23">
        <v>4392.3509999999997</v>
      </c>
      <c r="H42" s="23">
        <v>47584.345999999998</v>
      </c>
      <c r="I42" s="17"/>
      <c r="J42" s="17"/>
    </row>
    <row r="43" spans="2:10" ht="15" customHeight="1" x14ac:dyDescent="0.3">
      <c r="B43" s="12">
        <v>2038</v>
      </c>
      <c r="C43" s="24">
        <v>23582.365000000002</v>
      </c>
      <c r="D43" s="24">
        <v>6156.4939999999997</v>
      </c>
      <c r="E43" s="24">
        <v>12258.398999999999</v>
      </c>
      <c r="F43" s="28">
        <v>1698.5830000000001</v>
      </c>
      <c r="G43" s="24">
        <v>4443.4110000000001</v>
      </c>
      <c r="H43" s="24">
        <v>48139.252</v>
      </c>
      <c r="I43" s="17"/>
      <c r="J43" s="17"/>
    </row>
    <row r="44" spans="2:10" ht="15" customHeight="1" x14ac:dyDescent="0.3">
      <c r="B44" s="13">
        <v>2039</v>
      </c>
      <c r="C44" s="23">
        <v>23998.751</v>
      </c>
      <c r="D44" s="23">
        <v>6223.2629999999999</v>
      </c>
      <c r="E44" s="23">
        <v>12287.41</v>
      </c>
      <c r="F44" s="27">
        <v>1698.5350000000001</v>
      </c>
      <c r="G44" s="23">
        <v>4495.3140000000003</v>
      </c>
      <c r="H44" s="23">
        <v>48703.273000000001</v>
      </c>
      <c r="I44" s="17"/>
      <c r="J44" s="17"/>
    </row>
    <row r="45" spans="2:10" ht="9.6" customHeight="1" x14ac:dyDescent="0.3">
      <c r="B45" s="12"/>
      <c r="C45" s="24"/>
      <c r="D45" s="24"/>
      <c r="E45" s="24"/>
      <c r="F45" s="28"/>
      <c r="G45" s="24"/>
      <c r="H45" s="24"/>
      <c r="I45" s="17"/>
      <c r="J45" s="17"/>
    </row>
    <row r="46" spans="2:10" ht="15" customHeight="1" x14ac:dyDescent="0.3">
      <c r="B46" s="12">
        <v>2040</v>
      </c>
      <c r="C46" s="24">
        <v>24427.894</v>
      </c>
      <c r="D46" s="24">
        <v>6290.8249999999998</v>
      </c>
      <c r="E46" s="24">
        <v>12316.584000000001</v>
      </c>
      <c r="F46" s="28">
        <v>1698.5229999999999</v>
      </c>
      <c r="G46" s="24">
        <v>4548.6080000000002</v>
      </c>
      <c r="H46" s="24">
        <v>49282.434000000001</v>
      </c>
      <c r="I46" s="17"/>
      <c r="J46" s="17"/>
    </row>
    <row r="47" spans="2:10" ht="15" customHeight="1" x14ac:dyDescent="0.3">
      <c r="B47" s="13">
        <v>2041</v>
      </c>
      <c r="C47" s="23">
        <v>24850.29</v>
      </c>
      <c r="D47" s="23">
        <v>6358.6109999999999</v>
      </c>
      <c r="E47" s="23">
        <v>12345.835999999999</v>
      </c>
      <c r="F47" s="27">
        <v>1698.511</v>
      </c>
      <c r="G47" s="23">
        <v>4601.2460000000001</v>
      </c>
      <c r="H47" s="23">
        <v>49854.493999999999</v>
      </c>
      <c r="I47" s="17"/>
      <c r="J47" s="17"/>
    </row>
    <row r="48" spans="2:10" ht="15" customHeight="1" x14ac:dyDescent="0.3">
      <c r="B48" s="12">
        <v>2042</v>
      </c>
      <c r="C48" s="24">
        <v>25290.237000000001</v>
      </c>
      <c r="D48" s="24">
        <v>6427.2610000000004</v>
      </c>
      <c r="E48" s="24">
        <v>12375.258</v>
      </c>
      <c r="F48" s="28">
        <v>1698.499</v>
      </c>
      <c r="G48" s="24">
        <v>4655.7719999999999</v>
      </c>
      <c r="H48" s="24">
        <v>50447.027000000002</v>
      </c>
      <c r="I48" s="17"/>
      <c r="J48" s="60"/>
    </row>
    <row r="49" spans="2:10" ht="15" customHeight="1" x14ac:dyDescent="0.3">
      <c r="B49" s="13">
        <v>2043</v>
      </c>
      <c r="C49" s="23">
        <v>25734.494999999999</v>
      </c>
      <c r="D49" s="23">
        <v>6496.393</v>
      </c>
      <c r="E49" s="23">
        <v>12404.82</v>
      </c>
      <c r="F49" s="27">
        <v>1698.4870000000001</v>
      </c>
      <c r="G49" s="23">
        <v>4710.7910000000002</v>
      </c>
      <c r="H49" s="23">
        <v>51044.985999999997</v>
      </c>
      <c r="I49" s="17"/>
      <c r="J49" s="60"/>
    </row>
    <row r="50" spans="2:10" ht="15" customHeight="1" x14ac:dyDescent="0.3">
      <c r="B50" s="12">
        <v>2044</v>
      </c>
      <c r="C50" s="24">
        <v>26178.056</v>
      </c>
      <c r="D50" s="24">
        <v>6565.9650000000001</v>
      </c>
      <c r="E50" s="24">
        <v>12434.535</v>
      </c>
      <c r="F50" s="28">
        <v>1698.4749999999999</v>
      </c>
      <c r="G50" s="24">
        <v>4765.7929999999997</v>
      </c>
      <c r="H50" s="24">
        <v>51642.824000000001</v>
      </c>
      <c r="I50" s="17"/>
      <c r="J50" s="60"/>
    </row>
    <row r="51" spans="2:10" ht="10.35" customHeight="1" x14ac:dyDescent="0.3">
      <c r="B51" s="14"/>
      <c r="C51" s="47"/>
      <c r="D51" s="47"/>
      <c r="E51" s="47"/>
      <c r="F51" s="47"/>
      <c r="G51" s="47"/>
      <c r="H51" s="47"/>
      <c r="I51" s="17"/>
      <c r="J51" s="17"/>
    </row>
    <row r="52" spans="2:10" ht="15" customHeight="1" x14ac:dyDescent="0.3">
      <c r="B52" s="38" t="s">
        <v>6</v>
      </c>
      <c r="C52" s="41"/>
      <c r="D52" s="41"/>
      <c r="E52" s="41"/>
      <c r="F52" s="41"/>
      <c r="G52" s="41"/>
      <c r="H52" s="41"/>
      <c r="I52" s="17"/>
      <c r="J52" s="17"/>
    </row>
    <row r="53" spans="2:10" ht="15" customHeight="1" x14ac:dyDescent="0.3">
      <c r="B53" s="12" t="s">
        <v>7</v>
      </c>
      <c r="C53" s="15">
        <f>RATE(2023-2010,,-C10,C23)</f>
        <v>1.8492072644458964E-2</v>
      </c>
      <c r="D53" s="15">
        <f t="shared" ref="D53:H53" si="0">RATE(2023-2010,,-D10,D23)</f>
        <v>-2.8776175611970944E-2</v>
      </c>
      <c r="E53" s="15">
        <f t="shared" si="0"/>
        <v>1.6951320429489096E-3</v>
      </c>
      <c r="F53" s="15">
        <f t="shared" si="0"/>
        <v>-1.4343376385938304E-2</v>
      </c>
      <c r="G53" s="15">
        <f t="shared" si="0"/>
        <v>-2.444790928412769E-2</v>
      </c>
      <c r="H53" s="15">
        <f t="shared" si="0"/>
        <v>-1.5016097868343111E-3</v>
      </c>
      <c r="I53" s="17"/>
      <c r="J53" s="17"/>
    </row>
    <row r="54" spans="2:10" ht="15" customHeight="1" x14ac:dyDescent="0.3">
      <c r="B54" s="13" t="s">
        <v>1</v>
      </c>
      <c r="C54" s="16">
        <f>RATE(2024-2023,,-C23,C26)</f>
        <v>7.1197885788987406E-2</v>
      </c>
      <c r="D54" s="16">
        <f t="shared" ref="D54:H54" si="1">RATE(2024-2023,,-D23,D26)</f>
        <v>3.2609330297191691E-3</v>
      </c>
      <c r="E54" s="16">
        <f t="shared" si="1"/>
        <v>3.8583606085281996E-2</v>
      </c>
      <c r="F54" s="16">
        <f t="shared" si="1"/>
        <v>-7.0639636018007003E-6</v>
      </c>
      <c r="G54" s="16">
        <f t="shared" si="1"/>
        <v>4.5956077775507267E-2</v>
      </c>
      <c r="H54" s="16">
        <f t="shared" si="1"/>
        <v>4.582373692527248E-2</v>
      </c>
      <c r="I54" s="17"/>
      <c r="J54" s="17"/>
    </row>
    <row r="55" spans="2:10" ht="15" customHeight="1" x14ac:dyDescent="0.3">
      <c r="B55" s="12" t="s">
        <v>2</v>
      </c>
      <c r="C55" s="15">
        <f>RATE(2034-2024,,-C26,C38)</f>
        <v>2.5409834766343838E-2</v>
      </c>
      <c r="D55" s="15">
        <f t="shared" ref="D55:H55" si="2">RATE(2034-2024,,-D26,D38)</f>
        <v>8.323018234728391E-4</v>
      </c>
      <c r="E55" s="15">
        <f t="shared" si="2"/>
        <v>6.1161131711947123E-3</v>
      </c>
      <c r="F55" s="15">
        <f t="shared" si="2"/>
        <v>-7.0642380624359419E-6</v>
      </c>
      <c r="G55" s="15">
        <f t="shared" si="2"/>
        <v>1.4576471606771611E-2</v>
      </c>
      <c r="H55" s="15">
        <f t="shared" si="2"/>
        <v>1.4637109346731477E-2</v>
      </c>
      <c r="I55" s="17"/>
      <c r="J55" s="17"/>
    </row>
    <row r="56" spans="2:10" ht="15" customHeight="1" x14ac:dyDescent="0.3">
      <c r="B56" s="13" t="s">
        <v>3</v>
      </c>
      <c r="C56" s="16">
        <f>RATE(2044-2024,,-C26,C50)</f>
        <v>2.1541751502577058E-2</v>
      </c>
      <c r="D56" s="16">
        <f t="shared" ref="D56:H56" si="3">RATE(2044-2024,,-D26,D50)</f>
        <v>5.856953099828228E-3</v>
      </c>
      <c r="E56" s="16">
        <f t="shared" si="3"/>
        <v>4.2413874668970524E-3</v>
      </c>
      <c r="F56" s="16">
        <f t="shared" si="3"/>
        <v>-8.1242425278784162E-6</v>
      </c>
      <c r="G56" s="16">
        <f t="shared" si="3"/>
        <v>1.3151345045326654E-2</v>
      </c>
      <c r="H56" s="16">
        <f t="shared" si="3"/>
        <v>1.3199938187212289E-2</v>
      </c>
      <c r="I56" s="17"/>
      <c r="J56" s="17"/>
    </row>
    <row r="57" spans="2:10" ht="15" customHeight="1" x14ac:dyDescent="0.3">
      <c r="B57" s="10" t="s">
        <v>23</v>
      </c>
      <c r="C57" s="7"/>
      <c r="D57" s="52"/>
      <c r="E57" s="52"/>
      <c r="F57" s="52"/>
      <c r="G57" s="53"/>
      <c r="H57" s="53"/>
      <c r="I57" s="17"/>
      <c r="J57" s="17"/>
    </row>
    <row r="58" spans="2:10" ht="15.6" x14ac:dyDescent="0.3">
      <c r="E58" s="67"/>
      <c r="H58" s="67"/>
      <c r="I58" s="17"/>
      <c r="J58" s="67"/>
    </row>
    <row r="59" spans="2:10" ht="15.6" x14ac:dyDescent="0.3">
      <c r="H59" s="17"/>
      <c r="I59" s="17"/>
      <c r="J59" s="17"/>
    </row>
    <row r="60" spans="2:10" ht="15.6" x14ac:dyDescent="0.3">
      <c r="E60" s="6"/>
      <c r="G60" s="6"/>
      <c r="H60" s="17"/>
      <c r="I60" s="17"/>
      <c r="J60" s="17"/>
    </row>
    <row r="61" spans="2:10" ht="15.6" x14ac:dyDescent="0.3">
      <c r="H61" s="17"/>
      <c r="I61" s="17"/>
      <c r="J61" s="17"/>
    </row>
  </sheetData>
  <printOptions horizontalCentered="1"/>
  <pageMargins left="0.7" right="0.7" top="0.57999999999999996" bottom="0.52" header="0.3" footer="0.3"/>
  <pageSetup scale="9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Sheet38">
    <pageSetUpPr fitToPage="1"/>
  </sheetPr>
  <dimension ref="B1:I60"/>
  <sheetViews>
    <sheetView showGridLines="0" zoomScale="70" zoomScaleNormal="70" workbookViewId="0">
      <pane ySplit="10" topLeftCell="A22" activePane="bottomLeft" state="frozen"/>
      <selection pane="bottomLeft" activeCell="J1" sqref="J1"/>
    </sheetView>
  </sheetViews>
  <sheetFormatPr defaultColWidth="9.109375" defaultRowHeight="14.4" x14ac:dyDescent="0.3"/>
  <cols>
    <col min="1" max="1" width="9.109375" style="1"/>
    <col min="2" max="2" width="17.5546875" style="4" customWidth="1"/>
    <col min="3" max="3" width="14.44140625" style="4" customWidth="1"/>
    <col min="4" max="4" width="16.44140625" style="4" customWidth="1"/>
    <col min="5" max="5" width="14.109375" style="4" customWidth="1"/>
    <col min="6" max="6" width="15.88671875" style="4" customWidth="1"/>
    <col min="7" max="9" width="9.109375" style="4"/>
    <col min="10" max="16384" width="9.109375" style="1"/>
  </cols>
  <sheetData>
    <row r="1" spans="2:9" ht="18" x14ac:dyDescent="0.35">
      <c r="B1" s="2" t="s">
        <v>28</v>
      </c>
      <c r="C1" s="3"/>
      <c r="D1" s="3"/>
      <c r="E1" s="3"/>
      <c r="F1" s="3"/>
    </row>
    <row r="2" spans="2:9" ht="7.8" customHeight="1" x14ac:dyDescent="0.3">
      <c r="B2" s="3"/>
      <c r="C2" s="3"/>
      <c r="D2" s="3"/>
      <c r="E2" s="3"/>
      <c r="F2" s="3"/>
    </row>
    <row r="3" spans="2:9" ht="20.399999999999999" customHeight="1" x14ac:dyDescent="0.4">
      <c r="B3" s="5" t="s">
        <v>29</v>
      </c>
      <c r="C3" s="5"/>
      <c r="D3" s="5"/>
      <c r="E3" s="5"/>
      <c r="F3" s="5"/>
    </row>
    <row r="4" spans="2:9" ht="22.8" customHeight="1" x14ac:dyDescent="0.4">
      <c r="B4" s="5" t="s">
        <v>30</v>
      </c>
      <c r="C4" s="5"/>
      <c r="D4" s="5"/>
      <c r="E4" s="5"/>
      <c r="F4" s="5"/>
    </row>
    <row r="5" spans="2:9" ht="15.6" x14ac:dyDescent="0.3">
      <c r="B5" s="39" t="s">
        <v>11</v>
      </c>
      <c r="C5" s="3"/>
      <c r="D5" s="3"/>
      <c r="E5" s="3"/>
      <c r="F5" s="3"/>
    </row>
    <row r="6" spans="2:9" ht="18.600000000000001" customHeight="1" x14ac:dyDescent="0.3">
      <c r="B6" s="39"/>
      <c r="C6" s="40"/>
      <c r="D6" s="40"/>
      <c r="E6" s="40"/>
      <c r="F6" s="40"/>
      <c r="G6" s="17"/>
      <c r="H6" s="17"/>
      <c r="I6" s="17"/>
    </row>
    <row r="7" spans="2:9" ht="18" customHeight="1" x14ac:dyDescent="0.3">
      <c r="B7" s="55"/>
      <c r="C7" s="36" t="s">
        <v>31</v>
      </c>
      <c r="D7" s="36"/>
      <c r="E7" s="36"/>
      <c r="F7" s="36"/>
      <c r="G7" s="17"/>
      <c r="H7" s="17"/>
      <c r="I7" s="17"/>
    </row>
    <row r="8" spans="2:9" ht="31.2" x14ac:dyDescent="0.3">
      <c r="B8" s="55" t="s">
        <v>4</v>
      </c>
      <c r="C8" s="34" t="s">
        <v>12</v>
      </c>
      <c r="D8" s="34" t="s">
        <v>9</v>
      </c>
      <c r="E8" s="19" t="s">
        <v>16</v>
      </c>
      <c r="F8" s="19" t="s">
        <v>27</v>
      </c>
      <c r="G8" s="17"/>
      <c r="H8" s="17"/>
      <c r="I8" s="17"/>
    </row>
    <row r="9" spans="2:9" ht="15" customHeight="1" x14ac:dyDescent="0.3">
      <c r="B9" s="11" t="s">
        <v>0</v>
      </c>
      <c r="C9" s="18"/>
      <c r="D9" s="18"/>
      <c r="E9" s="18"/>
      <c r="F9" s="18"/>
      <c r="G9" s="17"/>
      <c r="H9" s="17"/>
      <c r="I9" s="17"/>
    </row>
    <row r="10" spans="2:9" ht="15" customHeight="1" x14ac:dyDescent="0.3">
      <c r="B10" s="12">
        <v>2010</v>
      </c>
      <c r="C10" s="24">
        <v>30965.316999999999</v>
      </c>
      <c r="D10" s="24">
        <v>6550.2650000000003</v>
      </c>
      <c r="E10" s="24">
        <v>2982.23</v>
      </c>
      <c r="F10" s="24">
        <v>40497.811999999998</v>
      </c>
      <c r="G10" s="17"/>
      <c r="H10" s="17"/>
      <c r="I10" s="17"/>
    </row>
    <row r="11" spans="2:9" ht="15" customHeight="1" x14ac:dyDescent="0.3">
      <c r="B11" s="13">
        <v>2011</v>
      </c>
      <c r="C11" s="23">
        <v>32442.113000000001</v>
      </c>
      <c r="D11" s="23">
        <v>6557.3389999999999</v>
      </c>
      <c r="E11" s="23">
        <v>2227.616</v>
      </c>
      <c r="F11" s="23">
        <v>41227.067999999999</v>
      </c>
      <c r="G11" s="17"/>
      <c r="H11" s="17"/>
      <c r="I11" s="17"/>
    </row>
    <row r="12" spans="2:9" ht="15" customHeight="1" x14ac:dyDescent="0.3">
      <c r="B12" s="12">
        <v>2012</v>
      </c>
      <c r="C12" s="24">
        <v>32583.001</v>
      </c>
      <c r="D12" s="24">
        <v>6472.1130000000003</v>
      </c>
      <c r="E12" s="24">
        <v>1859.94</v>
      </c>
      <c r="F12" s="24">
        <v>40915.053999999996</v>
      </c>
      <c r="G12" s="17"/>
      <c r="H12" s="17"/>
      <c r="I12" s="17"/>
    </row>
    <row r="13" spans="2:9" ht="15" customHeight="1" x14ac:dyDescent="0.3">
      <c r="B13" s="13">
        <v>2013</v>
      </c>
      <c r="C13" s="23">
        <v>31877.822</v>
      </c>
      <c r="D13" s="23">
        <v>6440.3469999999998</v>
      </c>
      <c r="E13" s="23">
        <v>1675.8510000000001</v>
      </c>
      <c r="F13" s="23">
        <v>39994.019999999997</v>
      </c>
      <c r="G13" s="17"/>
      <c r="H13" s="17"/>
      <c r="I13" s="17"/>
    </row>
    <row r="14" spans="2:9" ht="15" customHeight="1" x14ac:dyDescent="0.3">
      <c r="B14" s="12">
        <v>2014</v>
      </c>
      <c r="C14" s="24">
        <v>32774.661</v>
      </c>
      <c r="D14" s="24">
        <v>6741.3019999999997</v>
      </c>
      <c r="E14" s="24">
        <v>1829.7750000000001</v>
      </c>
      <c r="F14" s="24">
        <v>41345.737999999998</v>
      </c>
      <c r="G14" s="17"/>
      <c r="H14" s="17"/>
      <c r="I14" s="17"/>
    </row>
    <row r="15" spans="2:9" ht="15" customHeight="1" x14ac:dyDescent="0.3">
      <c r="B15" s="13">
        <v>2015</v>
      </c>
      <c r="C15" s="23">
        <v>33116.413999999997</v>
      </c>
      <c r="D15" s="23">
        <v>7007.0320000000002</v>
      </c>
      <c r="E15" s="23">
        <v>1794.817</v>
      </c>
      <c r="F15" s="23">
        <v>41918.262999999999</v>
      </c>
      <c r="G15" s="17"/>
      <c r="H15" s="17"/>
      <c r="I15" s="17"/>
    </row>
    <row r="16" spans="2:9" ht="15" customHeight="1" x14ac:dyDescent="0.3">
      <c r="B16" s="12">
        <v>2016</v>
      </c>
      <c r="C16" s="24">
        <v>34104.455999999998</v>
      </c>
      <c r="D16" s="24">
        <v>7300.5870000000004</v>
      </c>
      <c r="E16" s="24">
        <v>1826.117</v>
      </c>
      <c r="F16" s="24">
        <v>43231.16</v>
      </c>
      <c r="G16" s="17"/>
      <c r="H16" s="17"/>
      <c r="I16" s="17"/>
    </row>
    <row r="17" spans="2:9" ht="15" customHeight="1" x14ac:dyDescent="0.3">
      <c r="B17" s="13">
        <v>2017</v>
      </c>
      <c r="C17" s="23">
        <v>34664.663</v>
      </c>
      <c r="D17" s="23">
        <v>7428.0780000000004</v>
      </c>
      <c r="E17" s="23">
        <v>1764.55</v>
      </c>
      <c r="F17" s="23">
        <v>43857.290999999997</v>
      </c>
      <c r="G17" s="17"/>
      <c r="H17" s="17"/>
      <c r="I17" s="17"/>
    </row>
    <row r="18" spans="2:9" ht="15" customHeight="1" x14ac:dyDescent="0.3">
      <c r="B18" s="12">
        <v>2018</v>
      </c>
      <c r="C18" s="24">
        <v>35715.946000000004</v>
      </c>
      <c r="D18" s="24">
        <v>7404.42</v>
      </c>
      <c r="E18" s="24">
        <v>1727.0350000000001</v>
      </c>
      <c r="F18" s="24">
        <v>44847.400999999998</v>
      </c>
      <c r="G18" s="17"/>
      <c r="H18" s="17"/>
      <c r="I18" s="17"/>
    </row>
    <row r="19" spans="2:9" ht="15" customHeight="1" x14ac:dyDescent="0.3">
      <c r="B19" s="13">
        <v>2019</v>
      </c>
      <c r="C19" s="23">
        <v>35783.023999999998</v>
      </c>
      <c r="D19" s="23">
        <v>6309.2709999999997</v>
      </c>
      <c r="E19" s="23">
        <v>1644.625</v>
      </c>
      <c r="F19" s="23">
        <v>43736.92</v>
      </c>
      <c r="G19" s="17"/>
      <c r="H19" s="17"/>
      <c r="I19" s="17"/>
    </row>
    <row r="20" spans="2:9" ht="15" customHeight="1" x14ac:dyDescent="0.3">
      <c r="B20" s="58">
        <v>2020</v>
      </c>
      <c r="C20" s="56">
        <v>25608.379000000001</v>
      </c>
      <c r="D20" s="56">
        <v>5095.6030000000001</v>
      </c>
      <c r="E20" s="56">
        <v>1404.1990000000001</v>
      </c>
      <c r="F20" s="56">
        <v>32108.181</v>
      </c>
      <c r="G20" s="17"/>
      <c r="H20" s="17"/>
      <c r="I20" s="17"/>
    </row>
    <row r="21" spans="2:9" ht="15" customHeight="1" x14ac:dyDescent="0.3">
      <c r="B21" s="13">
        <v>2021</v>
      </c>
      <c r="C21" s="23">
        <v>26449.170999999998</v>
      </c>
      <c r="D21" s="23">
        <v>6123.857</v>
      </c>
      <c r="E21" s="23">
        <v>1524.751</v>
      </c>
      <c r="F21" s="23">
        <v>34097.779000000002</v>
      </c>
      <c r="G21" s="17"/>
      <c r="H21" s="17"/>
      <c r="I21" s="17"/>
    </row>
    <row r="22" spans="2:9" ht="15" customHeight="1" x14ac:dyDescent="0.3">
      <c r="B22" s="12">
        <v>2022</v>
      </c>
      <c r="C22" s="24">
        <v>32891.101000000002</v>
      </c>
      <c r="D22" s="24">
        <v>7034.308</v>
      </c>
      <c r="E22" s="24">
        <v>1511.2</v>
      </c>
      <c r="F22" s="24">
        <v>41436.608999999997</v>
      </c>
      <c r="G22" s="17"/>
      <c r="H22" s="17"/>
      <c r="I22" s="17"/>
    </row>
    <row r="23" spans="2:9" ht="15" customHeight="1" x14ac:dyDescent="0.3">
      <c r="B23" s="13">
        <v>2023</v>
      </c>
      <c r="C23" s="23">
        <v>34435.978000000003</v>
      </c>
      <c r="D23" s="23">
        <v>6460.5479999999998</v>
      </c>
      <c r="E23" s="23">
        <v>1416.413</v>
      </c>
      <c r="F23" s="23">
        <v>42312.938999999998</v>
      </c>
      <c r="G23" s="17"/>
      <c r="H23" s="17"/>
      <c r="I23" s="17"/>
    </row>
    <row r="24" spans="2:9" ht="9" customHeight="1" x14ac:dyDescent="0.3">
      <c r="B24" s="32"/>
      <c r="C24" s="25"/>
      <c r="D24" s="25"/>
      <c r="E24" s="25"/>
      <c r="F24" s="25"/>
      <c r="G24" s="17"/>
      <c r="H24" s="17"/>
      <c r="I24" s="17"/>
    </row>
    <row r="25" spans="2:9" ht="15" customHeight="1" x14ac:dyDescent="0.3">
      <c r="B25" s="11" t="s">
        <v>5</v>
      </c>
      <c r="C25" s="24"/>
      <c r="D25" s="24"/>
      <c r="E25" s="24"/>
      <c r="F25" s="24"/>
      <c r="G25" s="17"/>
      <c r="H25" s="17"/>
      <c r="I25" s="17"/>
    </row>
    <row r="26" spans="2:9" ht="15" customHeight="1" x14ac:dyDescent="0.3">
      <c r="B26" s="68">
        <v>2024</v>
      </c>
      <c r="C26" s="70">
        <v>38739.44932856306</v>
      </c>
      <c r="D26" s="70">
        <v>6683.7825665619121</v>
      </c>
      <c r="E26" s="70">
        <v>1416.413</v>
      </c>
      <c r="F26" s="70">
        <v>46839.644895124977</v>
      </c>
      <c r="G26" s="17"/>
      <c r="H26" s="17"/>
      <c r="I26" s="17"/>
    </row>
    <row r="27" spans="2:9" ht="9" customHeight="1" x14ac:dyDescent="0.3">
      <c r="B27" s="12"/>
      <c r="C27" s="24"/>
      <c r="D27" s="24"/>
      <c r="E27" s="24"/>
      <c r="F27" s="24"/>
      <c r="G27" s="17"/>
      <c r="H27" s="17"/>
      <c r="I27" s="17"/>
    </row>
    <row r="28" spans="2:9" ht="15" customHeight="1" x14ac:dyDescent="0.3">
      <c r="B28" s="13">
        <v>2025</v>
      </c>
      <c r="C28" s="23">
        <v>40978.037618169052</v>
      </c>
      <c r="D28" s="23">
        <v>6846.4079551811228</v>
      </c>
      <c r="E28" s="23">
        <v>1416.413</v>
      </c>
      <c r="F28" s="23">
        <v>49240.858573350168</v>
      </c>
      <c r="G28" s="17"/>
      <c r="H28" s="17"/>
      <c r="I28" s="17"/>
    </row>
    <row r="29" spans="2:9" ht="15" customHeight="1" x14ac:dyDescent="0.3">
      <c r="B29" s="12">
        <v>2026</v>
      </c>
      <c r="C29" s="24">
        <v>41749.353761271341</v>
      </c>
      <c r="D29" s="24">
        <v>6944.8939117595119</v>
      </c>
      <c r="E29" s="24">
        <v>1416.413</v>
      </c>
      <c r="F29" s="24">
        <v>50110.660673030849</v>
      </c>
      <c r="G29" s="17"/>
      <c r="H29" s="17"/>
      <c r="I29" s="17"/>
    </row>
    <row r="30" spans="2:9" ht="15" customHeight="1" x14ac:dyDescent="0.3">
      <c r="B30" s="13">
        <v>2027</v>
      </c>
      <c r="C30" s="23">
        <v>42644.27029925301</v>
      </c>
      <c r="D30" s="23">
        <v>7006.1168985280356</v>
      </c>
      <c r="E30" s="23">
        <v>1416.413</v>
      </c>
      <c r="F30" s="23">
        <v>51066.800197781042</v>
      </c>
      <c r="G30" s="17"/>
      <c r="H30" s="17"/>
      <c r="I30" s="17"/>
    </row>
    <row r="31" spans="2:9" ht="15" customHeight="1" x14ac:dyDescent="0.3">
      <c r="B31" s="12">
        <v>2028</v>
      </c>
      <c r="C31" s="31">
        <v>43611.124208321518</v>
      </c>
      <c r="D31" s="31">
        <v>7042.8444339517318</v>
      </c>
      <c r="E31" s="31">
        <v>1416.413</v>
      </c>
      <c r="F31" s="31">
        <v>52070.381642273249</v>
      </c>
      <c r="G31" s="17"/>
      <c r="H31" s="17"/>
      <c r="I31" s="17"/>
    </row>
    <row r="32" spans="2:9" ht="15" customHeight="1" x14ac:dyDescent="0.3">
      <c r="B32" s="13">
        <v>2029</v>
      </c>
      <c r="C32" s="23">
        <v>44489.720572756953</v>
      </c>
      <c r="D32" s="23">
        <v>7079.9547780381763</v>
      </c>
      <c r="E32" s="23">
        <v>1416.413</v>
      </c>
      <c r="F32" s="23">
        <v>52986.088350795129</v>
      </c>
      <c r="G32" s="17"/>
      <c r="H32" s="17"/>
      <c r="I32" s="17"/>
    </row>
    <row r="33" spans="2:9" ht="9" customHeight="1" x14ac:dyDescent="0.3">
      <c r="B33" s="12"/>
      <c r="C33" s="24"/>
      <c r="D33" s="24"/>
      <c r="E33" s="24"/>
      <c r="F33" s="24"/>
      <c r="G33" s="17"/>
      <c r="H33" s="17"/>
      <c r="I33" s="17"/>
    </row>
    <row r="34" spans="2:9" ht="15" customHeight="1" x14ac:dyDescent="0.3">
      <c r="B34" s="12">
        <v>2030</v>
      </c>
      <c r="C34" s="24">
        <v>45361.351510670152</v>
      </c>
      <c r="D34" s="24">
        <v>7117.4253857873618</v>
      </c>
      <c r="E34" s="24">
        <v>1416.413</v>
      </c>
      <c r="F34" s="24">
        <v>53895.189896457508</v>
      </c>
      <c r="G34" s="17"/>
      <c r="H34" s="17"/>
      <c r="I34" s="17"/>
    </row>
    <row r="35" spans="2:9" ht="15" customHeight="1" x14ac:dyDescent="0.3">
      <c r="B35" s="13">
        <v>2031</v>
      </c>
      <c r="C35" s="23">
        <v>46230.13767706541</v>
      </c>
      <c r="D35" s="23">
        <v>7155.2725391455042</v>
      </c>
      <c r="E35" s="23">
        <v>1416.413</v>
      </c>
      <c r="F35" s="23">
        <v>54801.823216210913</v>
      </c>
      <c r="G35" s="17"/>
      <c r="H35" s="17"/>
      <c r="I35" s="17"/>
    </row>
    <row r="36" spans="2:9" ht="15" customHeight="1" x14ac:dyDescent="0.3">
      <c r="B36" s="12">
        <v>2032</v>
      </c>
      <c r="C36" s="24">
        <v>47111.959559120762</v>
      </c>
      <c r="D36" s="24">
        <v>7193.5102760320979</v>
      </c>
      <c r="E36" s="24">
        <v>1416.413</v>
      </c>
      <c r="F36" s="24">
        <v>55721.882835152857</v>
      </c>
      <c r="G36" s="17"/>
      <c r="H36" s="17"/>
      <c r="I36" s="17"/>
    </row>
    <row r="37" spans="2:9" ht="15" customHeight="1" x14ac:dyDescent="0.3">
      <c r="B37" s="13">
        <v>2033</v>
      </c>
      <c r="C37" s="23">
        <v>47995.155850759387</v>
      </c>
      <c r="D37" s="23">
        <v>7232.1266413213361</v>
      </c>
      <c r="E37" s="23">
        <v>1416.413</v>
      </c>
      <c r="F37" s="23">
        <v>56643.695492080733</v>
      </c>
      <c r="G37" s="17"/>
      <c r="H37" s="17"/>
      <c r="I37" s="17"/>
    </row>
    <row r="38" spans="2:9" ht="15" customHeight="1" x14ac:dyDescent="0.3">
      <c r="B38" s="12">
        <v>2034</v>
      </c>
      <c r="C38" s="24">
        <v>48878.566818575797</v>
      </c>
      <c r="D38" s="28">
        <v>7271.1405095850596</v>
      </c>
      <c r="E38" s="24">
        <v>1416.413</v>
      </c>
      <c r="F38" s="24">
        <v>57566.120328160861</v>
      </c>
      <c r="G38" s="17"/>
      <c r="H38" s="17"/>
      <c r="I38" s="17"/>
    </row>
    <row r="39" spans="2:9" ht="9" customHeight="1" x14ac:dyDescent="0.3">
      <c r="B39" s="14"/>
      <c r="C39" s="47"/>
      <c r="D39" s="47"/>
      <c r="E39" s="47"/>
      <c r="F39" s="47"/>
      <c r="G39" s="17"/>
      <c r="H39" s="17"/>
      <c r="I39" s="17"/>
    </row>
    <row r="40" spans="2:9" ht="15" customHeight="1" x14ac:dyDescent="0.3">
      <c r="B40" s="13">
        <v>2035</v>
      </c>
      <c r="C40" s="23">
        <v>49796.573859041193</v>
      </c>
      <c r="D40" s="23">
        <v>7310.5516019715114</v>
      </c>
      <c r="E40" s="23">
        <v>1416.413</v>
      </c>
      <c r="F40" s="23">
        <v>58523.538461012693</v>
      </c>
      <c r="G40" s="17"/>
      <c r="H40" s="17"/>
      <c r="I40" s="17"/>
    </row>
    <row r="41" spans="2:9" ht="15" customHeight="1" x14ac:dyDescent="0.3">
      <c r="B41" s="12">
        <v>2036</v>
      </c>
      <c r="C41" s="24">
        <v>50742.167185170067</v>
      </c>
      <c r="D41" s="24">
        <v>7350.3570622163033</v>
      </c>
      <c r="E41" s="24">
        <v>1416.413</v>
      </c>
      <c r="F41" s="24">
        <v>59508.937247386377</v>
      </c>
      <c r="G41" s="17"/>
      <c r="H41" s="17"/>
      <c r="I41" s="17"/>
    </row>
    <row r="42" spans="2:9" ht="15" customHeight="1" x14ac:dyDescent="0.3">
      <c r="B42" s="13">
        <v>2037</v>
      </c>
      <c r="C42" s="23">
        <v>51698.805837004416</v>
      </c>
      <c r="D42" s="23">
        <v>7390.5707158542191</v>
      </c>
      <c r="E42" s="23">
        <v>1416.413</v>
      </c>
      <c r="F42" s="23">
        <v>60505.78955285863</v>
      </c>
      <c r="G42" s="17"/>
      <c r="H42" s="17"/>
      <c r="I42" s="17"/>
    </row>
    <row r="43" spans="2:9" ht="15" customHeight="1" x14ac:dyDescent="0.3">
      <c r="B43" s="12">
        <v>2038</v>
      </c>
      <c r="C43" s="24">
        <v>52649.977434720269</v>
      </c>
      <c r="D43" s="24">
        <v>7431.2105585535637</v>
      </c>
      <c r="E43" s="24">
        <v>1416.413</v>
      </c>
      <c r="F43" s="24">
        <v>61497.600993273838</v>
      </c>
      <c r="G43" s="17"/>
      <c r="H43" s="17"/>
      <c r="I43" s="17"/>
    </row>
    <row r="44" spans="2:9" ht="15" customHeight="1" x14ac:dyDescent="0.3">
      <c r="B44" s="13">
        <v>2039</v>
      </c>
      <c r="C44" s="23">
        <v>53621.484177723221</v>
      </c>
      <c r="D44" s="23">
        <v>7472.2585659567876</v>
      </c>
      <c r="E44" s="23">
        <v>1416.413</v>
      </c>
      <c r="F44" s="23">
        <v>62510.155743680007</v>
      </c>
      <c r="G44" s="17"/>
      <c r="H44" s="17"/>
      <c r="I44" s="17"/>
    </row>
    <row r="45" spans="2:9" ht="9" customHeight="1" x14ac:dyDescent="0.3">
      <c r="B45" s="12"/>
      <c r="C45" s="24"/>
      <c r="D45" s="24"/>
      <c r="E45" s="24"/>
      <c r="F45" s="24"/>
      <c r="G45" s="17"/>
      <c r="H45" s="17"/>
      <c r="I45" s="17"/>
    </row>
    <row r="46" spans="2:9" ht="15" customHeight="1" x14ac:dyDescent="0.3">
      <c r="B46" s="12">
        <v>2040</v>
      </c>
      <c r="C46" s="24">
        <v>54621.709868683123</v>
      </c>
      <c r="D46" s="24">
        <v>7513.7355551219234</v>
      </c>
      <c r="E46" s="24">
        <v>1416.413</v>
      </c>
      <c r="F46" s="24">
        <v>63551.858423805053</v>
      </c>
      <c r="G46" s="17"/>
      <c r="H46" s="17"/>
      <c r="I46" s="17"/>
    </row>
    <row r="47" spans="2:9" ht="15" customHeight="1" x14ac:dyDescent="0.3">
      <c r="B47" s="13">
        <v>2041</v>
      </c>
      <c r="C47" s="23">
        <v>55606.262099644329</v>
      </c>
      <c r="D47" s="23">
        <v>7555.6346428854704</v>
      </c>
      <c r="E47" s="23">
        <v>1416.413</v>
      </c>
      <c r="F47" s="23">
        <v>64578.309742529796</v>
      </c>
      <c r="G47" s="17"/>
      <c r="H47" s="17"/>
      <c r="I47" s="17"/>
    </row>
    <row r="48" spans="2:9" ht="15" customHeight="1" x14ac:dyDescent="0.3">
      <c r="B48" s="12">
        <v>2042</v>
      </c>
      <c r="C48" s="24">
        <v>56630.707214151713</v>
      </c>
      <c r="D48" s="24">
        <v>7597.9773814416922</v>
      </c>
      <c r="E48" s="24">
        <v>1416.413</v>
      </c>
      <c r="F48" s="24">
        <v>65645.097595593412</v>
      </c>
      <c r="G48" s="17"/>
      <c r="H48" s="17"/>
      <c r="I48" s="17"/>
    </row>
    <row r="49" spans="2:9" ht="15" customHeight="1" x14ac:dyDescent="0.3">
      <c r="B49" s="13">
        <v>2043</v>
      </c>
      <c r="C49" s="23">
        <v>57664.421887520919</v>
      </c>
      <c r="D49" s="23">
        <v>7640.7615327763506</v>
      </c>
      <c r="E49" s="23">
        <v>1416.413</v>
      </c>
      <c r="F49" s="23">
        <v>66721.596420297268</v>
      </c>
      <c r="G49" s="17"/>
      <c r="H49" s="17"/>
      <c r="I49" s="17"/>
    </row>
    <row r="50" spans="2:9" ht="15" customHeight="1" x14ac:dyDescent="0.3">
      <c r="B50" s="12">
        <v>2044</v>
      </c>
      <c r="C50" s="24">
        <v>58696.020207618429</v>
      </c>
      <c r="D50" s="24">
        <v>7684.0007961694673</v>
      </c>
      <c r="E50" s="24">
        <v>1416.413</v>
      </c>
      <c r="F50" s="24">
        <v>67796.434003787901</v>
      </c>
      <c r="G50" s="17"/>
      <c r="H50" s="17"/>
      <c r="I50" s="17"/>
    </row>
    <row r="51" spans="2:9" ht="9" customHeight="1" x14ac:dyDescent="0.3">
      <c r="B51" s="14"/>
      <c r="C51" s="47"/>
      <c r="D51" s="47"/>
      <c r="E51" s="47"/>
      <c r="F51" s="47"/>
      <c r="G51" s="17"/>
      <c r="H51" s="17"/>
      <c r="I51" s="17"/>
    </row>
    <row r="52" spans="2:9" ht="15" customHeight="1" x14ac:dyDescent="0.3">
      <c r="B52" s="38" t="s">
        <v>6</v>
      </c>
      <c r="C52" s="41"/>
      <c r="D52" s="41"/>
      <c r="E52" s="41"/>
      <c r="F52" s="41"/>
      <c r="G52" s="17"/>
      <c r="H52" s="17"/>
      <c r="I52" s="17"/>
    </row>
    <row r="53" spans="2:9" ht="15" customHeight="1" x14ac:dyDescent="0.3">
      <c r="B53" s="12" t="s">
        <v>7</v>
      </c>
      <c r="C53" s="15">
        <f>RATE(2023-2010,,-C10,C23)</f>
        <v>8.2053359952131335E-3</v>
      </c>
      <c r="D53" s="15">
        <f t="shared" ref="D53:F53" si="0">RATE(2023-2010,,-D10,D23)</f>
        <v>-1.0603115432737766E-3</v>
      </c>
      <c r="E53" s="15">
        <f t="shared" si="0"/>
        <v>-5.5663386318887557E-2</v>
      </c>
      <c r="F53" s="15">
        <f t="shared" si="0"/>
        <v>3.3783845236273441E-3</v>
      </c>
      <c r="G53" s="17"/>
      <c r="H53" s="17"/>
      <c r="I53" s="17"/>
    </row>
    <row r="54" spans="2:9" ht="15" customHeight="1" x14ac:dyDescent="0.3">
      <c r="B54" s="13" t="s">
        <v>1</v>
      </c>
      <c r="C54" s="16">
        <f>RATE(2024-2023,,-C23,C26)</f>
        <v>0.12497020786118083</v>
      </c>
      <c r="D54" s="16">
        <f t="shared" ref="D54:F54" si="1">RATE(2024-2023,,-D23,D26)</f>
        <v>3.4553503288252442E-2</v>
      </c>
      <c r="E54" s="16">
        <f t="shared" si="1"/>
        <v>6.5405088346092082E-17</v>
      </c>
      <c r="F54" s="16">
        <f t="shared" si="1"/>
        <v>0.10698159953211887</v>
      </c>
      <c r="G54" s="17"/>
      <c r="H54" s="17"/>
      <c r="I54" s="17"/>
    </row>
    <row r="55" spans="2:9" ht="15" customHeight="1" x14ac:dyDescent="0.3">
      <c r="B55" s="12" t="s">
        <v>2</v>
      </c>
      <c r="C55" s="15">
        <f>RATE(2034-2024,,-C26,C38)</f>
        <v>2.3520397483788279E-2</v>
      </c>
      <c r="D55" s="15">
        <f t="shared" ref="D55:F55" si="2">RATE(2034-2024,,-D26,D38)</f>
        <v>8.4584803298142601E-3</v>
      </c>
      <c r="E55" s="15">
        <f t="shared" si="2"/>
        <v>5.2330430790651507E-16</v>
      </c>
      <c r="F55" s="15">
        <f t="shared" si="2"/>
        <v>2.0834494675537805E-2</v>
      </c>
      <c r="G55" s="17"/>
      <c r="H55" s="17"/>
      <c r="I55" s="17"/>
    </row>
    <row r="56" spans="2:9" ht="15" customHeight="1" x14ac:dyDescent="0.3">
      <c r="B56" s="13" t="s">
        <v>3</v>
      </c>
      <c r="C56" s="16">
        <f>RATE(2044-2024,,-C26,C50)</f>
        <v>2.099299079285856E-2</v>
      </c>
      <c r="D56" s="16">
        <f t="shared" ref="D56:F56" si="3">RATE(2044-2024,,-D26,D50)</f>
        <v>6.997180103320547E-3</v>
      </c>
      <c r="E56" s="16">
        <f t="shared" si="3"/>
        <v>3.5246329630037108E-12</v>
      </c>
      <c r="F56" s="16">
        <f t="shared" si="3"/>
        <v>1.8660961515499491E-2</v>
      </c>
      <c r="G56" s="17"/>
      <c r="H56" s="17"/>
      <c r="I56" s="17"/>
    </row>
    <row r="57" spans="2:9" ht="15" customHeight="1" x14ac:dyDescent="0.3">
      <c r="B57" s="8" t="s">
        <v>32</v>
      </c>
      <c r="C57" s="51"/>
      <c r="D57" s="51"/>
      <c r="E57" s="51"/>
      <c r="F57" s="51"/>
      <c r="G57" s="17"/>
      <c r="H57" s="17"/>
      <c r="I57" s="17"/>
    </row>
    <row r="58" spans="2:9" ht="15.6" x14ac:dyDescent="0.3">
      <c r="F58" s="6"/>
      <c r="G58" s="17"/>
      <c r="H58" s="17"/>
      <c r="I58" s="17"/>
    </row>
    <row r="59" spans="2:9" ht="15.6" x14ac:dyDescent="0.3">
      <c r="G59" s="17"/>
      <c r="H59" s="17"/>
      <c r="I59" s="17"/>
    </row>
    <row r="60" spans="2:9" ht="15.6" x14ac:dyDescent="0.3">
      <c r="D60" s="6"/>
      <c r="F60" s="6"/>
      <c r="G60" s="17"/>
      <c r="H60" s="17"/>
      <c r="I60" s="17"/>
    </row>
  </sheetData>
  <printOptions horizontalCentered="1"/>
  <pageMargins left="0.7" right="0.7" top="0.56999999999999995" bottom="0.52" header="0.3" footer="0.3"/>
  <pageSetup scale="92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E00512CF2B02C4DBA77A31531C64F67" ma:contentTypeVersion="0" ma:contentTypeDescription="Create a new document." ma:contentTypeScope="" ma:versionID="bad26f8d78826572a0075354baa4c9f2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53f2d8843fd2aa64b81f9e8c63a6619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30313DC-9839-4962-A54C-13961DD79062}">
  <ds:schemaRefs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purl.org/dc/terms/"/>
    <ds:schemaRef ds:uri="http://schemas.microsoft.com/office/2006/metadata/propertie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0A0E7163-D1A7-4F9C-9790-089A69C36C0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E9D3318-4DBB-45F7-BDC1-167D2A2EB7F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Ttl Ops 32</vt:lpstr>
      <vt:lpstr>Tracon Ops 33</vt:lpstr>
      <vt:lpstr>IFR Ops 34</vt:lpstr>
      <vt:lpstr>'IFR Ops 34'!Print_Area</vt:lpstr>
      <vt:lpstr>'Tracon Ops 33'!Print_Area</vt:lpstr>
      <vt:lpstr>'Ttl Ops 32'!Print_Area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Lizotte, Katherine (FAA)</dc:creator>
  <cp:keywords/>
  <dc:description/>
  <cp:lastModifiedBy>Barlett, Anna (FAA)</cp:lastModifiedBy>
  <cp:revision/>
  <dcterms:created xsi:type="dcterms:W3CDTF">2015-03-11T22:33:45Z</dcterms:created>
  <dcterms:modified xsi:type="dcterms:W3CDTF">2024-04-22T06:56:27Z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0x010100BE00512CF2B02C4DBA77A31531C64F67</vt:lpwstr>
  </property>
  <property fmtid="{D5CDD505-2E9C-101B-9397-08002B2CF9AE}" pid="3" name="IsMyDocuments">
    <vt:bool>true</vt:bool>
  </property>
</Properties>
</file>