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vsaacokcfs1.avs.faa.gov\ahr\awa\office\AHB\AHB-300\Pay Tables and Pay Tools (Record Mgmt 6 yrs)\2025\Upload\"/>
    </mc:Choice>
  </mc:AlternateContent>
  <xr:revisionPtr revIDLastSave="0" documentId="8_{CFDD240D-8561-4221-AB0B-9FB35FC1322C}" xr6:coauthVersionLast="47" xr6:coauthVersionMax="47" xr10:uidLastSave="{00000000-0000-0000-0000-000000000000}"/>
  <workbookProtection workbookAlgorithmName="SHA-512" workbookHashValue="ZtLxDK2pQFfkld39KHtLEaFeSvDRa6vwQq/78DhaYOHJIIkJ8+W94GbzE5vlXJ30qsHgGxCtgpfM42iQtuu5aQ==" workbookSaltValue="6/haC45NkfhdFxOveqa6Bw==" workbookSpinCount="100000" lockStructure="1"/>
  <bookViews>
    <workbookView xWindow="-96" yWindow="0" windowWidth="11712" windowHeight="12336" tabRatio="761" firstSheet="1" activeTab="1" xr2:uid="{00000000-000D-0000-FFFF-FFFF00000000}"/>
  </bookViews>
  <sheets>
    <sheet name="Locality and Max Pay" sheetId="71" state="hidden" r:id="rId1"/>
    <sheet name="LOCALITY INDEX" sheetId="73" r:id="rId2"/>
    <sheet name="No Locality" sheetId="2" r:id="rId3"/>
    <sheet name="No Locality Prior Year" sheetId="98" state="hidden" r:id="rId4"/>
    <sheet name="Ak" sheetId="76" r:id="rId5"/>
    <sheet name="Albany" sheetId="78" r:id="rId6"/>
    <sheet name="Albuquerque" sheetId="79" r:id="rId7"/>
    <sheet name="atl" sheetId="67" r:id="rId8"/>
    <sheet name="Austin" sheetId="80" r:id="rId9"/>
    <sheet name="Birm" sheetId="91" r:id="rId10"/>
    <sheet name="Bos" sheetId="35" r:id="rId11"/>
    <sheet name="buf" sheetId="68" r:id="rId12"/>
    <sheet name="Burl" sheetId="92" r:id="rId13"/>
    <sheet name="Charlotte" sheetId="81" r:id="rId14"/>
    <sheet name="chi" sheetId="36" r:id="rId15"/>
    <sheet name="cin" sheetId="37" r:id="rId16"/>
    <sheet name="cle" sheetId="38" r:id="rId17"/>
    <sheet name="Colorado Springs" sheetId="82" r:id="rId18"/>
    <sheet name="col" sheetId="39" r:id="rId19"/>
    <sheet name="CorpC" sheetId="93" r:id="rId20"/>
    <sheet name="dfw" sheetId="40" r:id="rId21"/>
    <sheet name="Davenport" sheetId="83" r:id="rId22"/>
    <sheet name="day" sheetId="41" r:id="rId23"/>
    <sheet name="den" sheetId="43" r:id="rId24"/>
    <sheet name="des" sheetId="97" r:id="rId25"/>
    <sheet name="det" sheetId="44" r:id="rId26"/>
    <sheet name="Fresno" sheetId="99" r:id="rId27"/>
    <sheet name="Harrisburg" sheetId="84" r:id="rId28"/>
    <sheet name="har" sheetId="45" r:id="rId29"/>
    <sheet name="Hi" sheetId="77" r:id="rId30"/>
    <sheet name="hou" sheetId="46" r:id="rId31"/>
    <sheet name="hnt" sheetId="47" r:id="rId32"/>
    <sheet name="ind" sheetId="48" r:id="rId33"/>
    <sheet name="Kansas City" sheetId="86" r:id="rId34"/>
    <sheet name="Laredo" sheetId="85" r:id="rId35"/>
    <sheet name="Las Vegas" sheetId="87" r:id="rId36"/>
    <sheet name="la" sheetId="50" r:id="rId37"/>
    <sheet name="mia" sheetId="51" r:id="rId38"/>
    <sheet name="mil" sheetId="52" r:id="rId39"/>
    <sheet name="msp" sheetId="53" r:id="rId40"/>
    <sheet name="ny" sheetId="54" r:id="rId41"/>
    <sheet name="Omaha" sheetId="94" r:id="rId42"/>
    <sheet name="Palm Bay" sheetId="88" r:id="rId43"/>
    <sheet name="phl" sheetId="56" r:id="rId44"/>
    <sheet name="phx" sheetId="69" r:id="rId45"/>
    <sheet name="pit" sheetId="57" r:id="rId46"/>
    <sheet name="por" sheetId="58" r:id="rId47"/>
    <sheet name="ral" sheetId="70" r:id="rId48"/>
    <sheet name="Reno" sheetId="100" r:id="rId49"/>
    <sheet name="rch" sheetId="59" r:id="rId50"/>
    <sheet name="Rochester" sheetId="101" r:id="rId51"/>
    <sheet name="sac" sheetId="60" r:id="rId52"/>
    <sheet name="SanAn" sheetId="95" r:id="rId53"/>
    <sheet name="SD" sheetId="62" r:id="rId54"/>
    <sheet name="sf" sheetId="63" r:id="rId55"/>
    <sheet name="sea" sheetId="64" r:id="rId56"/>
    <sheet name="Spokane" sheetId="102" r:id="rId57"/>
    <sheet name="St. Louis" sheetId="89" r:id="rId58"/>
    <sheet name="Tucson" sheetId="90" r:id="rId59"/>
    <sheet name="VABN" sheetId="96" r:id="rId60"/>
    <sheet name="WDCB" sheetId="65" r:id="rId61"/>
    <sheet name="Intl" sheetId="75" r:id="rId62"/>
    <sheet name="rus" sheetId="66" r:id="rId63"/>
  </sheets>
  <definedNames>
    <definedName name="_xlnm.Print_Area" localSheetId="4">Ak!$A$2:$N$88</definedName>
    <definedName name="_xlnm.Print_Area" localSheetId="5">Albany!$A$2:$N$88</definedName>
    <definedName name="_xlnm.Print_Area" localSheetId="6">Albuquerque!$A$2:$N$88</definedName>
    <definedName name="_xlnm.Print_Area" localSheetId="7">atl!$A$2:$N$88</definedName>
    <definedName name="_xlnm.Print_Area" localSheetId="8">Austin!$A$2:$N$88</definedName>
    <definedName name="_xlnm.Print_Area" localSheetId="9">Birm!$A$2:$N$88</definedName>
    <definedName name="_xlnm.Print_Area" localSheetId="10">Bos!$A$2:$N$88</definedName>
    <definedName name="_xlnm.Print_Area" localSheetId="11">buf!$A$2:$N$88</definedName>
    <definedName name="_xlnm.Print_Area" localSheetId="12">Burl!$A$2:$N$88</definedName>
    <definedName name="_xlnm.Print_Area" localSheetId="13">Charlotte!$A$2:$N$88</definedName>
    <definedName name="_xlnm.Print_Area" localSheetId="14">chi!$A$2:$N$88</definedName>
    <definedName name="_xlnm.Print_Area" localSheetId="15">cin!$A$2:$N$88</definedName>
    <definedName name="_xlnm.Print_Area" localSheetId="16">cle!$A$2:$N$88</definedName>
    <definedName name="_xlnm.Print_Area" localSheetId="18">col!$A$2:$N$88</definedName>
    <definedName name="_xlnm.Print_Area" localSheetId="17">'Colorado Springs'!$A$2:$N$88</definedName>
    <definedName name="_xlnm.Print_Area" localSheetId="19">CorpC!$A$2:$N$88</definedName>
    <definedName name="_xlnm.Print_Area" localSheetId="21">Davenport!$A$2:$N$88</definedName>
    <definedName name="_xlnm.Print_Area" localSheetId="22">day!$A$2:$N$88</definedName>
    <definedName name="_xlnm.Print_Area" localSheetId="23">den!$A$2:$N$88</definedName>
    <definedName name="_xlnm.Print_Area" localSheetId="24">des!$A$2:$N$88</definedName>
    <definedName name="_xlnm.Print_Area" localSheetId="25">det!$A$2:$N$88</definedName>
    <definedName name="_xlnm.Print_Area" localSheetId="20">dfw!$A$2:$N$88</definedName>
    <definedName name="_xlnm.Print_Area" localSheetId="26">Fresno!$A$2:$N$88</definedName>
    <definedName name="_xlnm.Print_Area" localSheetId="28">har!$A$2:$N$88</definedName>
    <definedName name="_xlnm.Print_Area" localSheetId="27">Harrisburg!$A$2:$N$88</definedName>
    <definedName name="_xlnm.Print_Area" localSheetId="29">Hi!$A$2:$N$88</definedName>
    <definedName name="_xlnm.Print_Area" localSheetId="31">hnt!$A$2:$N$88</definedName>
    <definedName name="_xlnm.Print_Area" localSheetId="30">hou!$A$2:$N$88</definedName>
    <definedName name="_xlnm.Print_Area" localSheetId="32">ind!$A$2:$N$88</definedName>
    <definedName name="_xlnm.Print_Area" localSheetId="61">Intl!$A$2:$N$88</definedName>
    <definedName name="_xlnm.Print_Area" localSheetId="33">'Kansas City'!$A$2:$N$88</definedName>
    <definedName name="_xlnm.Print_Area" localSheetId="36">la!$A$2:$N$88</definedName>
    <definedName name="_xlnm.Print_Area" localSheetId="34">Laredo!$A$2:$N$88</definedName>
    <definedName name="_xlnm.Print_Area" localSheetId="35">'Las Vegas'!$A$2:$N$88</definedName>
    <definedName name="_xlnm.Print_Area" localSheetId="37">mia!$A$2:$N$88</definedName>
    <definedName name="_xlnm.Print_Area" localSheetId="38">mil!$A$2:$N$88</definedName>
    <definedName name="_xlnm.Print_Area" localSheetId="39">msp!$A$2:$N$88</definedName>
    <definedName name="_xlnm.Print_Area" localSheetId="40">ny!$A$2:$N$88</definedName>
    <definedName name="_xlnm.Print_Area" localSheetId="41">Omaha!$A$2:$N$88</definedName>
    <definedName name="_xlnm.Print_Area" localSheetId="42">'Palm Bay'!$A$2:$N$88</definedName>
    <definedName name="_xlnm.Print_Area" localSheetId="43">phl!$A$2:$N$88</definedName>
    <definedName name="_xlnm.Print_Area" localSheetId="44">phx!$A$2:$N$88</definedName>
    <definedName name="_xlnm.Print_Area" localSheetId="45">pit!$A$2:$N$88</definedName>
    <definedName name="_xlnm.Print_Area" localSheetId="46">por!$A$2:$N$88</definedName>
    <definedName name="_xlnm.Print_Area" localSheetId="47">ral!$A$2:$N$88</definedName>
    <definedName name="_xlnm.Print_Area" localSheetId="49">rch!$A$2:$N$88</definedName>
    <definedName name="_xlnm.Print_Area" localSheetId="48">Reno!$A$2:$N$88</definedName>
    <definedName name="_xlnm.Print_Area" localSheetId="50">Rochester!$A$2:$N$88</definedName>
    <definedName name="_xlnm.Print_Area" localSheetId="62">rus!$A$2:$N$88</definedName>
    <definedName name="_xlnm.Print_Area" localSheetId="51">sac!$A$2:$N$88</definedName>
    <definedName name="_xlnm.Print_Area" localSheetId="52">SanAn!$A$2:$N$88</definedName>
    <definedName name="_xlnm.Print_Area" localSheetId="53">SD!$A$2:$N$88</definedName>
    <definedName name="_xlnm.Print_Area" localSheetId="55">sea!$A$2:$N$88</definedName>
    <definedName name="_xlnm.Print_Area" localSheetId="54">sf!$A$2:$N$88</definedName>
    <definedName name="_xlnm.Print_Area" localSheetId="56">Spokane!$A$2:$N$88</definedName>
    <definedName name="_xlnm.Print_Area" localSheetId="57">'St. Louis'!$A$2:$N$88</definedName>
    <definedName name="_xlnm.Print_Area" localSheetId="58">Tucson!$A$2:$N$88</definedName>
    <definedName name="_xlnm.Print_Area" localSheetId="59">VABN!$A$2:$N$88</definedName>
    <definedName name="_xlnm.Print_Area" localSheetId="60">WDCB!$A$2:$N$88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66" l="1"/>
  <c r="K6" i="75"/>
  <c r="K6" i="65"/>
  <c r="K6" i="96"/>
  <c r="K6" i="90"/>
  <c r="K6" i="89"/>
  <c r="K6" i="102"/>
  <c r="K6" i="64"/>
  <c r="K6" i="63"/>
  <c r="K6" i="62"/>
  <c r="K6" i="95"/>
  <c r="K6" i="60"/>
  <c r="K6" i="101"/>
  <c r="K6" i="59"/>
  <c r="K6" i="100"/>
  <c r="K6" i="70"/>
  <c r="K6" i="58"/>
  <c r="K6" i="57"/>
  <c r="K6" i="69"/>
  <c r="K6" i="56"/>
  <c r="K6" i="88"/>
  <c r="K6" i="94"/>
  <c r="K6" i="54"/>
  <c r="K6" i="53"/>
  <c r="K6" i="52"/>
  <c r="K6" i="51"/>
  <c r="K6" i="50"/>
  <c r="K6" i="87"/>
  <c r="K6" i="85"/>
  <c r="K6" i="86"/>
  <c r="K6" i="48"/>
  <c r="K6" i="47"/>
  <c r="K6" i="46"/>
  <c r="K6" i="77"/>
  <c r="K6" i="45"/>
  <c r="K6" i="84"/>
  <c r="K6" i="99"/>
  <c r="K6" i="44"/>
  <c r="K6" i="97"/>
  <c r="K6" i="43"/>
  <c r="K6" i="41"/>
  <c r="K6" i="83"/>
  <c r="K6" i="40"/>
  <c r="K6" i="93"/>
  <c r="K6" i="39"/>
  <c r="K6" i="82"/>
  <c r="K6" i="38"/>
  <c r="K6" i="37"/>
  <c r="K6" i="36"/>
  <c r="K6" i="81"/>
  <c r="K6" i="92"/>
  <c r="K6" i="68"/>
  <c r="K6" i="35"/>
  <c r="K6" i="91"/>
  <c r="K6" i="80"/>
  <c r="K6" i="67"/>
  <c r="K6" i="79"/>
  <c r="K6" i="78"/>
  <c r="K6" i="76"/>
  <c r="A4" i="102"/>
  <c r="A2" i="102"/>
  <c r="A4" i="101"/>
  <c r="A2" i="101"/>
  <c r="A4" i="100"/>
  <c r="A2" i="100"/>
  <c r="A4" i="99"/>
  <c r="A2" i="99"/>
  <c r="A4" i="98" l="1"/>
  <c r="D8" i="71"/>
  <c r="C8" i="2"/>
  <c r="D8" i="2"/>
  <c r="E8" i="2"/>
  <c r="F8" i="2"/>
  <c r="G8" i="2"/>
  <c r="H8" i="2"/>
  <c r="I8" i="2"/>
  <c r="J8" i="2"/>
  <c r="K8" i="2"/>
  <c r="L8" i="2"/>
  <c r="M8" i="2"/>
  <c r="N8" i="2"/>
  <c r="C9" i="2"/>
  <c r="D9" i="2"/>
  <c r="E9" i="2"/>
  <c r="F9" i="2"/>
  <c r="G9" i="2"/>
  <c r="H9" i="2"/>
  <c r="I9" i="2"/>
  <c r="J9" i="2"/>
  <c r="K9" i="2"/>
  <c r="L9" i="2"/>
  <c r="M9" i="2"/>
  <c r="N9" i="2"/>
  <c r="B8" i="2"/>
  <c r="B9" i="2"/>
  <c r="U1" i="2"/>
  <c r="T1" i="2"/>
  <c r="J9" i="102" l="1"/>
  <c r="J11" i="102" s="1"/>
  <c r="J9" i="99"/>
  <c r="J11" i="99" s="1"/>
  <c r="J9" i="101"/>
  <c r="J11" i="101" s="1"/>
  <c r="J9" i="100"/>
  <c r="J11" i="100" s="1"/>
  <c r="H9" i="102"/>
  <c r="H11" i="102" s="1"/>
  <c r="H9" i="99"/>
  <c r="H11" i="99" s="1"/>
  <c r="H9" i="101"/>
  <c r="H11" i="101" s="1"/>
  <c r="H9" i="100"/>
  <c r="H11" i="100" s="1"/>
  <c r="F9" i="100"/>
  <c r="F11" i="100" s="1"/>
  <c r="F9" i="102"/>
  <c r="F11" i="102" s="1"/>
  <c r="F9" i="101"/>
  <c r="F11" i="101" s="1"/>
  <c r="F9" i="99"/>
  <c r="F11" i="99" s="1"/>
  <c r="B9" i="101"/>
  <c r="B11" i="101" s="1"/>
  <c r="B9" i="102"/>
  <c r="B11" i="102" s="1"/>
  <c r="B9" i="100"/>
  <c r="B11" i="100" s="1"/>
  <c r="B9" i="99"/>
  <c r="B11" i="99" s="1"/>
  <c r="C8" i="101"/>
  <c r="C10" i="101" s="1"/>
  <c r="C8" i="100"/>
  <c r="C10" i="100" s="1"/>
  <c r="C8" i="102"/>
  <c r="C10" i="102" s="1"/>
  <c r="C8" i="99"/>
  <c r="C10" i="99" s="1"/>
  <c r="K9" i="102"/>
  <c r="K11" i="102" s="1"/>
  <c r="K9" i="99"/>
  <c r="K11" i="99" s="1"/>
  <c r="K9" i="101"/>
  <c r="K11" i="101" s="1"/>
  <c r="K9" i="100"/>
  <c r="K11" i="100" s="1"/>
  <c r="I8" i="102"/>
  <c r="I10" i="102" s="1"/>
  <c r="I8" i="99"/>
  <c r="I10" i="99" s="1"/>
  <c r="I8" i="100"/>
  <c r="I10" i="100" s="1"/>
  <c r="I8" i="101"/>
  <c r="I10" i="101" s="1"/>
  <c r="G8" i="100"/>
  <c r="G10" i="100" s="1"/>
  <c r="G8" i="102"/>
  <c r="G10" i="102" s="1"/>
  <c r="G8" i="99"/>
  <c r="G10" i="99" s="1"/>
  <c r="G8" i="101"/>
  <c r="G10" i="101" s="1"/>
  <c r="E8" i="100"/>
  <c r="E10" i="100" s="1"/>
  <c r="E8" i="101"/>
  <c r="E10" i="101" s="1"/>
  <c r="E8" i="102"/>
  <c r="E10" i="102" s="1"/>
  <c r="E8" i="99"/>
  <c r="E10" i="99" s="1"/>
  <c r="B8" i="102"/>
  <c r="B10" i="102" s="1"/>
  <c r="B8" i="99"/>
  <c r="B10" i="99" s="1"/>
  <c r="B8" i="101"/>
  <c r="B10" i="101" s="1"/>
  <c r="B8" i="100"/>
  <c r="B10" i="100" s="1"/>
  <c r="N9" i="101"/>
  <c r="N11" i="101" s="1"/>
  <c r="N9" i="100"/>
  <c r="N11" i="100" s="1"/>
  <c r="N9" i="102"/>
  <c r="N11" i="102" s="1"/>
  <c r="N9" i="99"/>
  <c r="N11" i="99" s="1"/>
  <c r="N8" i="102"/>
  <c r="N10" i="102" s="1"/>
  <c r="N8" i="99"/>
  <c r="N10" i="99" s="1"/>
  <c r="N8" i="101"/>
  <c r="N10" i="101" s="1"/>
  <c r="N8" i="100"/>
  <c r="N10" i="100" s="1"/>
  <c r="J8" i="100"/>
  <c r="J10" i="100" s="1"/>
  <c r="J8" i="102"/>
  <c r="J10" i="102" s="1"/>
  <c r="J8" i="99"/>
  <c r="J10" i="99" s="1"/>
  <c r="J8" i="101"/>
  <c r="J10" i="101" s="1"/>
  <c r="H8" i="100"/>
  <c r="H10" i="100" s="1"/>
  <c r="H8" i="102"/>
  <c r="H10" i="102" s="1"/>
  <c r="H8" i="99"/>
  <c r="H10" i="99" s="1"/>
  <c r="H8" i="101"/>
  <c r="H10" i="101" s="1"/>
  <c r="F8" i="101"/>
  <c r="F10" i="101" s="1"/>
  <c r="F8" i="100"/>
  <c r="F10" i="100" s="1"/>
  <c r="F8" i="102"/>
  <c r="F10" i="102" s="1"/>
  <c r="F8" i="99"/>
  <c r="F10" i="99" s="1"/>
  <c r="D9" i="100"/>
  <c r="D11" i="100" s="1"/>
  <c r="D9" i="102"/>
  <c r="D11" i="102" s="1"/>
  <c r="D9" i="99"/>
  <c r="D11" i="99" s="1"/>
  <c r="D9" i="101"/>
  <c r="D11" i="101" s="1"/>
  <c r="C9" i="101"/>
  <c r="C11" i="101" s="1"/>
  <c r="C9" i="100"/>
  <c r="C11" i="100" s="1"/>
  <c r="C9" i="102"/>
  <c r="C11" i="102" s="1"/>
  <c r="C9" i="99"/>
  <c r="C11" i="99" s="1"/>
  <c r="M9" i="102"/>
  <c r="M11" i="102" s="1"/>
  <c r="M9" i="99"/>
  <c r="M11" i="99" s="1"/>
  <c r="M9" i="101"/>
  <c r="M11" i="101" s="1"/>
  <c r="M9" i="100"/>
  <c r="M11" i="100" s="1"/>
  <c r="M8" i="101"/>
  <c r="M10" i="101" s="1"/>
  <c r="M8" i="102"/>
  <c r="M10" i="102" s="1"/>
  <c r="M8" i="99"/>
  <c r="M10" i="99" s="1"/>
  <c r="M8" i="100"/>
  <c r="M10" i="100" s="1"/>
  <c r="K8" i="102"/>
  <c r="K10" i="102" s="1"/>
  <c r="K8" i="99"/>
  <c r="K10" i="99" s="1"/>
  <c r="K8" i="101"/>
  <c r="K10" i="101" s="1"/>
  <c r="K8" i="100"/>
  <c r="K10" i="100" s="1"/>
  <c r="I9" i="100"/>
  <c r="I11" i="100" s="1"/>
  <c r="I9" i="102"/>
  <c r="I11" i="102" s="1"/>
  <c r="I9" i="99"/>
  <c r="I11" i="99" s="1"/>
  <c r="I9" i="101"/>
  <c r="I11" i="101" s="1"/>
  <c r="G9" i="100"/>
  <c r="G11" i="100" s="1"/>
  <c r="G9" i="102"/>
  <c r="G11" i="102" s="1"/>
  <c r="G9" i="99"/>
  <c r="G11" i="99" s="1"/>
  <c r="G9" i="101"/>
  <c r="G11" i="101" s="1"/>
  <c r="E9" i="101"/>
  <c r="E11" i="101" s="1"/>
  <c r="E9" i="100"/>
  <c r="E11" i="100" s="1"/>
  <c r="E9" i="102"/>
  <c r="E11" i="102" s="1"/>
  <c r="E9" i="99"/>
  <c r="E11" i="99" s="1"/>
  <c r="D8" i="101"/>
  <c r="D10" i="101" s="1"/>
  <c r="D8" i="100"/>
  <c r="D10" i="100" s="1"/>
  <c r="D8" i="102"/>
  <c r="D10" i="102" s="1"/>
  <c r="D8" i="99"/>
  <c r="D10" i="99" s="1"/>
  <c r="L9" i="101"/>
  <c r="L11" i="101" s="1"/>
  <c r="L9" i="100"/>
  <c r="L11" i="100" s="1"/>
  <c r="L9" i="102"/>
  <c r="L11" i="102" s="1"/>
  <c r="L9" i="99"/>
  <c r="L11" i="99" s="1"/>
  <c r="L8" i="102"/>
  <c r="L10" i="102" s="1"/>
  <c r="L8" i="99"/>
  <c r="L10" i="99" s="1"/>
  <c r="L8" i="101"/>
  <c r="L10" i="101" s="1"/>
  <c r="L8" i="100"/>
  <c r="L10" i="100" s="1"/>
  <c r="A4" i="97"/>
  <c r="A2" i="97"/>
  <c r="F8" i="97" l="1"/>
  <c r="F10" i="97" s="1"/>
  <c r="N9" i="97" l="1"/>
  <c r="N11" i="97" s="1"/>
  <c r="N8" i="97"/>
  <c r="N10" i="97" s="1"/>
  <c r="M9" i="97"/>
  <c r="M11" i="97" s="1"/>
  <c r="M8" i="97"/>
  <c r="M10" i="97" s="1"/>
  <c r="L9" i="97"/>
  <c r="L11" i="97" s="1"/>
  <c r="L8" i="97"/>
  <c r="L10" i="97" s="1"/>
  <c r="K9" i="97"/>
  <c r="K11" i="97" s="1"/>
  <c r="K8" i="97"/>
  <c r="K10" i="97" s="1"/>
  <c r="J9" i="97"/>
  <c r="J11" i="97" s="1"/>
  <c r="J8" i="97"/>
  <c r="J10" i="97" s="1"/>
  <c r="I9" i="97"/>
  <c r="I11" i="97" s="1"/>
  <c r="I8" i="97"/>
  <c r="I10" i="97" s="1"/>
  <c r="H9" i="97"/>
  <c r="H11" i="97" s="1"/>
  <c r="H8" i="97"/>
  <c r="H10" i="97" s="1"/>
  <c r="G9" i="97"/>
  <c r="G11" i="97" s="1"/>
  <c r="G8" i="97"/>
  <c r="G10" i="97" s="1"/>
  <c r="F9" i="97"/>
  <c r="F11" i="97" s="1"/>
  <c r="E9" i="97"/>
  <c r="E11" i="97" s="1"/>
  <c r="E8" i="97"/>
  <c r="E10" i="97" s="1"/>
  <c r="D9" i="97"/>
  <c r="D11" i="97" s="1"/>
  <c r="D8" i="97"/>
  <c r="D10" i="97" s="1"/>
  <c r="C9" i="97"/>
  <c r="C11" i="97" s="1"/>
  <c r="C8" i="97"/>
  <c r="C10" i="97" s="1"/>
  <c r="B9" i="97"/>
  <c r="B11" i="97" s="1"/>
  <c r="B8" i="97"/>
  <c r="B10" i="97" s="1"/>
  <c r="A4" i="96" l="1"/>
  <c r="A2" i="96"/>
  <c r="A4" i="95"/>
  <c r="A2" i="95"/>
  <c r="A4" i="94"/>
  <c r="A2" i="94"/>
  <c r="A4" i="93" l="1"/>
  <c r="A2" i="93"/>
  <c r="A4" i="92"/>
  <c r="A2" i="92"/>
  <c r="A4" i="91"/>
  <c r="A2" i="91"/>
  <c r="D9" i="94" l="1"/>
  <c r="D9" i="96"/>
  <c r="D9" i="95"/>
  <c r="D9" i="91"/>
  <c r="D9" i="92"/>
  <c r="D9" i="93"/>
  <c r="I8" i="94"/>
  <c r="I8" i="96"/>
  <c r="I8" i="95"/>
  <c r="I8" i="91"/>
  <c r="I8" i="92"/>
  <c r="I8" i="93"/>
  <c r="M8" i="94"/>
  <c r="M8" i="96"/>
  <c r="M8" i="95"/>
  <c r="M8" i="92"/>
  <c r="M8" i="93"/>
  <c r="M8" i="91"/>
  <c r="G8" i="96"/>
  <c r="G8" i="95"/>
  <c r="G8" i="94"/>
  <c r="G8" i="92"/>
  <c r="G8" i="93"/>
  <c r="G8" i="91"/>
  <c r="K9" i="95"/>
  <c r="K9" i="94"/>
  <c r="K9" i="96"/>
  <c r="K9" i="93"/>
  <c r="K9" i="91"/>
  <c r="K9" i="92"/>
  <c r="B8" i="96"/>
  <c r="B8" i="95"/>
  <c r="B8" i="94"/>
  <c r="B8" i="92"/>
  <c r="B8" i="93"/>
  <c r="B8" i="91"/>
  <c r="D8" i="95"/>
  <c r="D8" i="94"/>
  <c r="D8" i="96"/>
  <c r="D8" i="93"/>
  <c r="D8" i="91"/>
  <c r="D8" i="92"/>
  <c r="F8" i="96"/>
  <c r="F8" i="95"/>
  <c r="F8" i="94"/>
  <c r="F8" i="92"/>
  <c r="F8" i="93"/>
  <c r="F8" i="91"/>
  <c r="H8" i="95"/>
  <c r="H8" i="94"/>
  <c r="H8" i="96"/>
  <c r="H8" i="93"/>
  <c r="H8" i="91"/>
  <c r="H8" i="92"/>
  <c r="J9" i="96"/>
  <c r="J9" i="95"/>
  <c r="J9" i="94"/>
  <c r="J9" i="92"/>
  <c r="J9" i="93"/>
  <c r="J9" i="91"/>
  <c r="L9" i="94"/>
  <c r="L9" i="96"/>
  <c r="L9" i="95"/>
  <c r="L9" i="92"/>
  <c r="L9" i="93"/>
  <c r="L9" i="91"/>
  <c r="N9" i="96"/>
  <c r="N9" i="95"/>
  <c r="N9" i="94"/>
  <c r="N9" i="92"/>
  <c r="N9" i="93"/>
  <c r="N9" i="91"/>
  <c r="H9" i="94"/>
  <c r="H9" i="96"/>
  <c r="H9" i="95"/>
  <c r="H9" i="92"/>
  <c r="H9" i="93"/>
  <c r="H9" i="91"/>
  <c r="M9" i="96"/>
  <c r="M9" i="95"/>
  <c r="M9" i="94"/>
  <c r="M9" i="92"/>
  <c r="M9" i="93"/>
  <c r="M9" i="91"/>
  <c r="B9" i="96"/>
  <c r="B9" i="95"/>
  <c r="B9" i="94"/>
  <c r="B9" i="92"/>
  <c r="B9" i="93"/>
  <c r="B9" i="91"/>
  <c r="F9" i="96"/>
  <c r="F9" i="95"/>
  <c r="F9" i="94"/>
  <c r="F9" i="92"/>
  <c r="F9" i="93"/>
  <c r="F9" i="91"/>
  <c r="K8" i="96"/>
  <c r="K8" i="95"/>
  <c r="K8" i="94"/>
  <c r="K8" i="92"/>
  <c r="K8" i="93"/>
  <c r="K8" i="91"/>
  <c r="C8" i="96"/>
  <c r="C8" i="95"/>
  <c r="C8" i="94"/>
  <c r="C8" i="92"/>
  <c r="C8" i="93"/>
  <c r="C8" i="91"/>
  <c r="E8" i="94"/>
  <c r="E8" i="96"/>
  <c r="E8" i="95"/>
  <c r="E8" i="92"/>
  <c r="E8" i="93"/>
  <c r="E8" i="91"/>
  <c r="I9" i="96"/>
  <c r="I9" i="95"/>
  <c r="I9" i="94"/>
  <c r="I9" i="92"/>
  <c r="I9" i="93"/>
  <c r="I9" i="91"/>
  <c r="C9" i="95"/>
  <c r="C9" i="94"/>
  <c r="C9" i="96"/>
  <c r="C9" i="93"/>
  <c r="C9" i="91"/>
  <c r="C9" i="92"/>
  <c r="E9" i="96"/>
  <c r="E9" i="95"/>
  <c r="E9" i="94"/>
  <c r="E9" i="92"/>
  <c r="E9" i="93"/>
  <c r="E9" i="91"/>
  <c r="G9" i="95"/>
  <c r="G9" i="94"/>
  <c r="G9" i="96"/>
  <c r="G9" i="93"/>
  <c r="G9" i="91"/>
  <c r="G9" i="92"/>
  <c r="J8" i="96"/>
  <c r="J8" i="94"/>
  <c r="J8" i="95"/>
  <c r="J8" i="92"/>
  <c r="J8" i="93"/>
  <c r="J8" i="91"/>
  <c r="L8" i="95"/>
  <c r="L8" i="94"/>
  <c r="L8" i="96"/>
  <c r="L8" i="93"/>
  <c r="L8" i="91"/>
  <c r="L8" i="92"/>
  <c r="N8" i="96"/>
  <c r="N8" i="95"/>
  <c r="N8" i="94"/>
  <c r="N8" i="92"/>
  <c r="N8" i="93"/>
  <c r="N8" i="91"/>
  <c r="J10" i="92" l="1"/>
  <c r="G11" i="94"/>
  <c r="C11" i="92"/>
  <c r="E10" i="91"/>
  <c r="K10" i="95"/>
  <c r="B11" i="91"/>
  <c r="H11" i="96"/>
  <c r="L11" i="91"/>
  <c r="H10" i="94"/>
  <c r="D10" i="91"/>
  <c r="N10" i="92"/>
  <c r="G11" i="92"/>
  <c r="E11" i="92"/>
  <c r="I11" i="92"/>
  <c r="K10" i="91"/>
  <c r="B11" i="95"/>
  <c r="H11" i="91"/>
  <c r="N11" i="92"/>
  <c r="J11" i="92"/>
  <c r="F10" i="92"/>
  <c r="D10" i="94"/>
  <c r="K11" i="92"/>
  <c r="N10" i="94"/>
  <c r="L10" i="95"/>
  <c r="G11" i="91"/>
  <c r="E11" i="94"/>
  <c r="C11" i="91"/>
  <c r="E10" i="93"/>
  <c r="E10" i="94"/>
  <c r="F11" i="94"/>
  <c r="B11" i="93"/>
  <c r="M11" i="94"/>
  <c r="H11" i="94"/>
  <c r="L11" i="93"/>
  <c r="L11" i="94"/>
  <c r="H10" i="91"/>
  <c r="B10" i="94"/>
  <c r="L10" i="92"/>
  <c r="L10" i="94"/>
  <c r="C11" i="94"/>
  <c r="E10" i="96"/>
  <c r="C10" i="92"/>
  <c r="F11" i="92"/>
  <c r="M11" i="92"/>
  <c r="L11" i="96"/>
  <c r="H10" i="92"/>
  <c r="D10" i="92"/>
  <c r="B10" i="92"/>
  <c r="K11" i="94"/>
  <c r="G10" i="92"/>
  <c r="M10" i="91"/>
  <c r="M10" i="96"/>
  <c r="L10" i="91"/>
  <c r="J10" i="95"/>
  <c r="G11" i="95"/>
  <c r="C11" i="95"/>
  <c r="I11" i="94"/>
  <c r="C10" i="94"/>
  <c r="K10" i="93"/>
  <c r="K10" i="96"/>
  <c r="B11" i="96"/>
  <c r="H11" i="93"/>
  <c r="N11" i="94"/>
  <c r="J11" i="94"/>
  <c r="H10" i="95"/>
  <c r="F10" i="94"/>
  <c r="D10" i="95"/>
  <c r="K11" i="91"/>
  <c r="K11" i="95"/>
  <c r="G10" i="94"/>
  <c r="M10" i="93"/>
  <c r="M10" i="94"/>
  <c r="I10" i="95"/>
  <c r="D11" i="92"/>
  <c r="N10" i="91"/>
  <c r="N10" i="95"/>
  <c r="L10" i="93"/>
  <c r="J10" i="91"/>
  <c r="J10" i="94"/>
  <c r="G11" i="93"/>
  <c r="E11" i="91"/>
  <c r="E11" i="95"/>
  <c r="C11" i="93"/>
  <c r="I11" i="91"/>
  <c r="I11" i="95"/>
  <c r="E10" i="92"/>
  <c r="C10" i="91"/>
  <c r="C10" i="95"/>
  <c r="K10" i="92"/>
  <c r="F11" i="91"/>
  <c r="F11" i="95"/>
  <c r="B11" i="92"/>
  <c r="M11" i="91"/>
  <c r="M11" i="95"/>
  <c r="H11" i="92"/>
  <c r="N11" i="91"/>
  <c r="N11" i="95"/>
  <c r="L11" i="92"/>
  <c r="J11" i="91"/>
  <c r="J11" i="95"/>
  <c r="H10" i="93"/>
  <c r="F10" i="91"/>
  <c r="F10" i="95"/>
  <c r="D10" i="93"/>
  <c r="B10" i="91"/>
  <c r="B10" i="95"/>
  <c r="K11" i="93"/>
  <c r="G10" i="91"/>
  <c r="G10" i="95"/>
  <c r="M10" i="92"/>
  <c r="I10" i="93"/>
  <c r="I10" i="96"/>
  <c r="D11" i="91"/>
  <c r="N10" i="93"/>
  <c r="N10" i="96"/>
  <c r="L10" i="96"/>
  <c r="J10" i="93"/>
  <c r="J10" i="96"/>
  <c r="G11" i="96"/>
  <c r="E11" i="93"/>
  <c r="E11" i="96"/>
  <c r="C11" i="96"/>
  <c r="I11" i="93"/>
  <c r="I11" i="96"/>
  <c r="E10" i="95"/>
  <c r="C10" i="93"/>
  <c r="C10" i="96"/>
  <c r="K10" i="94"/>
  <c r="F11" i="93"/>
  <c r="F11" i="96"/>
  <c r="B11" i="94"/>
  <c r="M11" i="93"/>
  <c r="M11" i="96"/>
  <c r="H11" i="95"/>
  <c r="N11" i="93"/>
  <c r="N11" i="96"/>
  <c r="L11" i="95"/>
  <c r="J11" i="93"/>
  <c r="J11" i="96"/>
  <c r="H10" i="96"/>
  <c r="F10" i="93"/>
  <c r="F10" i="96"/>
  <c r="D10" i="96"/>
  <c r="B10" i="93"/>
  <c r="B10" i="96"/>
  <c r="K11" i="96"/>
  <c r="G10" i="93"/>
  <c r="G10" i="96"/>
  <c r="M10" i="95"/>
  <c r="I10" i="92"/>
  <c r="I10" i="94"/>
  <c r="D11" i="95"/>
  <c r="I10" i="91"/>
  <c r="D11" i="93"/>
  <c r="D11" i="96"/>
  <c r="D11" i="94"/>
  <c r="A2" i="2" l="1"/>
  <c r="N9" i="90" l="1"/>
  <c r="M9" i="90"/>
  <c r="L9" i="90"/>
  <c r="K9" i="90"/>
  <c r="J9" i="90"/>
  <c r="I9" i="90"/>
  <c r="H9" i="90"/>
  <c r="G9" i="90"/>
  <c r="F9" i="90"/>
  <c r="E9" i="90"/>
  <c r="D9" i="90"/>
  <c r="C9" i="90"/>
  <c r="B9" i="90"/>
  <c r="N8" i="90"/>
  <c r="M8" i="90"/>
  <c r="L8" i="90"/>
  <c r="K8" i="90"/>
  <c r="J8" i="90"/>
  <c r="I8" i="90"/>
  <c r="H8" i="90"/>
  <c r="G8" i="90"/>
  <c r="F8" i="90"/>
  <c r="E8" i="90"/>
  <c r="D8" i="90"/>
  <c r="C8" i="90"/>
  <c r="B8" i="90"/>
  <c r="L11" i="90"/>
  <c r="A4" i="90"/>
  <c r="A2" i="90"/>
  <c r="N9" i="89"/>
  <c r="M9" i="89"/>
  <c r="L9" i="89"/>
  <c r="K9" i="89"/>
  <c r="J9" i="89"/>
  <c r="I9" i="89"/>
  <c r="H9" i="89"/>
  <c r="G9" i="89"/>
  <c r="F9" i="89"/>
  <c r="E9" i="89"/>
  <c r="D9" i="89"/>
  <c r="C9" i="89"/>
  <c r="B9" i="89"/>
  <c r="N8" i="89"/>
  <c r="M8" i="89"/>
  <c r="L8" i="89"/>
  <c r="K8" i="89"/>
  <c r="J8" i="89"/>
  <c r="I8" i="89"/>
  <c r="H8" i="89"/>
  <c r="G8" i="89"/>
  <c r="F8" i="89"/>
  <c r="E8" i="89"/>
  <c r="D8" i="89"/>
  <c r="C8" i="89"/>
  <c r="B8" i="89"/>
  <c r="A4" i="89"/>
  <c r="A2" i="89"/>
  <c r="N9" i="88"/>
  <c r="M9" i="88"/>
  <c r="L9" i="88"/>
  <c r="K9" i="88"/>
  <c r="J9" i="88"/>
  <c r="I9" i="88"/>
  <c r="H9" i="88"/>
  <c r="G9" i="88"/>
  <c r="F9" i="88"/>
  <c r="E9" i="88"/>
  <c r="D9" i="88"/>
  <c r="C9" i="88"/>
  <c r="B9" i="88"/>
  <c r="N8" i="88"/>
  <c r="M8" i="88"/>
  <c r="L8" i="88"/>
  <c r="K8" i="88"/>
  <c r="J8" i="88"/>
  <c r="I8" i="88"/>
  <c r="H8" i="88"/>
  <c r="G8" i="88"/>
  <c r="F8" i="88"/>
  <c r="E8" i="88"/>
  <c r="D8" i="88"/>
  <c r="C8" i="88"/>
  <c r="B8" i="88"/>
  <c r="A4" i="88"/>
  <c r="A2" i="88"/>
  <c r="N9" i="87"/>
  <c r="M9" i="87"/>
  <c r="L9" i="87"/>
  <c r="K9" i="87"/>
  <c r="J9" i="87"/>
  <c r="I9" i="87"/>
  <c r="H9" i="87"/>
  <c r="G9" i="87"/>
  <c r="F9" i="87"/>
  <c r="E9" i="87"/>
  <c r="D9" i="87"/>
  <c r="C9" i="87"/>
  <c r="B9" i="87"/>
  <c r="N8" i="87"/>
  <c r="M8" i="87"/>
  <c r="L8" i="87"/>
  <c r="K8" i="87"/>
  <c r="J8" i="87"/>
  <c r="I8" i="87"/>
  <c r="H8" i="87"/>
  <c r="G8" i="87"/>
  <c r="F8" i="87"/>
  <c r="E8" i="87"/>
  <c r="D8" i="87"/>
  <c r="C8" i="87"/>
  <c r="B8" i="87"/>
  <c r="A4" i="87"/>
  <c r="A2" i="87"/>
  <c r="N9" i="86"/>
  <c r="M9" i="86"/>
  <c r="L9" i="86"/>
  <c r="K9" i="86"/>
  <c r="J9" i="86"/>
  <c r="I9" i="86"/>
  <c r="H9" i="86"/>
  <c r="G9" i="86"/>
  <c r="F9" i="86"/>
  <c r="E9" i="86"/>
  <c r="D9" i="86"/>
  <c r="C9" i="86"/>
  <c r="B9" i="86"/>
  <c r="N8" i="86"/>
  <c r="M8" i="86"/>
  <c r="L8" i="86"/>
  <c r="K8" i="86"/>
  <c r="J8" i="86"/>
  <c r="I8" i="86"/>
  <c r="H8" i="86"/>
  <c r="G8" i="86"/>
  <c r="F8" i="86"/>
  <c r="E8" i="86"/>
  <c r="D8" i="86"/>
  <c r="C8" i="86"/>
  <c r="B8" i="86"/>
  <c r="A4" i="86"/>
  <c r="A2" i="86"/>
  <c r="N9" i="85"/>
  <c r="M9" i="85"/>
  <c r="L9" i="85"/>
  <c r="K9" i="85"/>
  <c r="J9" i="85"/>
  <c r="I9" i="85"/>
  <c r="H9" i="85"/>
  <c r="G9" i="85"/>
  <c r="F9" i="85"/>
  <c r="E9" i="85"/>
  <c r="D9" i="85"/>
  <c r="C9" i="85"/>
  <c r="B9" i="85"/>
  <c r="N8" i="85"/>
  <c r="M8" i="85"/>
  <c r="L8" i="85"/>
  <c r="K8" i="85"/>
  <c r="J8" i="85"/>
  <c r="I8" i="85"/>
  <c r="H8" i="85"/>
  <c r="G8" i="85"/>
  <c r="F8" i="85"/>
  <c r="E8" i="85"/>
  <c r="D8" i="85"/>
  <c r="C8" i="85"/>
  <c r="B8" i="85"/>
  <c r="A4" i="85"/>
  <c r="A2" i="85"/>
  <c r="N9" i="84"/>
  <c r="M9" i="84"/>
  <c r="L9" i="84"/>
  <c r="K9" i="84"/>
  <c r="J9" i="84"/>
  <c r="I9" i="84"/>
  <c r="H9" i="84"/>
  <c r="G9" i="84"/>
  <c r="F9" i="84"/>
  <c r="E9" i="84"/>
  <c r="D9" i="84"/>
  <c r="C9" i="84"/>
  <c r="B9" i="84"/>
  <c r="N8" i="84"/>
  <c r="M8" i="84"/>
  <c r="L8" i="84"/>
  <c r="K8" i="84"/>
  <c r="J8" i="84"/>
  <c r="I8" i="84"/>
  <c r="H8" i="84"/>
  <c r="G8" i="84"/>
  <c r="F8" i="84"/>
  <c r="E8" i="84"/>
  <c r="D8" i="84"/>
  <c r="C8" i="84"/>
  <c r="B8" i="84"/>
  <c r="A4" i="84"/>
  <c r="A2" i="84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N8" i="83"/>
  <c r="M8" i="83"/>
  <c r="L8" i="83"/>
  <c r="K8" i="83"/>
  <c r="J8" i="83"/>
  <c r="I8" i="83"/>
  <c r="H8" i="83"/>
  <c r="G8" i="83"/>
  <c r="F8" i="83"/>
  <c r="E8" i="83"/>
  <c r="D8" i="83"/>
  <c r="C8" i="83"/>
  <c r="B8" i="83"/>
  <c r="A4" i="83"/>
  <c r="A2" i="83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N8" i="82"/>
  <c r="M8" i="82"/>
  <c r="L8" i="82"/>
  <c r="K8" i="82"/>
  <c r="J8" i="82"/>
  <c r="I8" i="82"/>
  <c r="H8" i="82"/>
  <c r="G8" i="82"/>
  <c r="F8" i="82"/>
  <c r="E8" i="82"/>
  <c r="D8" i="82"/>
  <c r="C8" i="82"/>
  <c r="B8" i="82"/>
  <c r="A4" i="82"/>
  <c r="A2" i="82"/>
  <c r="N9" i="81"/>
  <c r="M9" i="81"/>
  <c r="L9" i="81"/>
  <c r="K9" i="81"/>
  <c r="J9" i="81"/>
  <c r="I9" i="81"/>
  <c r="H9" i="81"/>
  <c r="G9" i="81"/>
  <c r="F9" i="81"/>
  <c r="E9" i="81"/>
  <c r="D9" i="81"/>
  <c r="C9" i="81"/>
  <c r="B9" i="81"/>
  <c r="N8" i="81"/>
  <c r="M8" i="81"/>
  <c r="L8" i="81"/>
  <c r="K8" i="81"/>
  <c r="J8" i="81"/>
  <c r="I8" i="81"/>
  <c r="H8" i="81"/>
  <c r="G8" i="81"/>
  <c r="F8" i="81"/>
  <c r="E8" i="81"/>
  <c r="D8" i="81"/>
  <c r="C8" i="81"/>
  <c r="B8" i="81"/>
  <c r="A4" i="81"/>
  <c r="A2" i="81"/>
  <c r="N9" i="80"/>
  <c r="M9" i="80"/>
  <c r="L9" i="80"/>
  <c r="K9" i="80"/>
  <c r="J9" i="80"/>
  <c r="I9" i="80"/>
  <c r="H9" i="80"/>
  <c r="G9" i="80"/>
  <c r="F9" i="80"/>
  <c r="E9" i="80"/>
  <c r="D9" i="80"/>
  <c r="C9" i="80"/>
  <c r="B9" i="80"/>
  <c r="N8" i="80"/>
  <c r="M8" i="80"/>
  <c r="L8" i="80"/>
  <c r="K8" i="80"/>
  <c r="J8" i="80"/>
  <c r="I8" i="80"/>
  <c r="H8" i="80"/>
  <c r="G8" i="80"/>
  <c r="F8" i="80"/>
  <c r="E8" i="80"/>
  <c r="D8" i="80"/>
  <c r="C8" i="80"/>
  <c r="B8" i="80"/>
  <c r="A4" i="80"/>
  <c r="A2" i="80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A4" i="79"/>
  <c r="A2" i="79"/>
  <c r="N9" i="78"/>
  <c r="M9" i="78"/>
  <c r="L9" i="78"/>
  <c r="K9" i="78"/>
  <c r="J9" i="78"/>
  <c r="I9" i="78"/>
  <c r="H9" i="78"/>
  <c r="G9" i="78"/>
  <c r="F9" i="78"/>
  <c r="E9" i="78"/>
  <c r="D9" i="78"/>
  <c r="C9" i="78"/>
  <c r="B9" i="78"/>
  <c r="N8" i="78"/>
  <c r="M8" i="78"/>
  <c r="L8" i="78"/>
  <c r="K8" i="78"/>
  <c r="J8" i="78"/>
  <c r="I8" i="78"/>
  <c r="H8" i="78"/>
  <c r="G8" i="78"/>
  <c r="F8" i="78"/>
  <c r="E8" i="78"/>
  <c r="D8" i="78"/>
  <c r="C8" i="78"/>
  <c r="B8" i="78"/>
  <c r="A4" i="78"/>
  <c r="A2" i="78"/>
  <c r="M11" i="78" l="1"/>
  <c r="M11" i="81"/>
  <c r="N11" i="85"/>
  <c r="K11" i="89"/>
  <c r="N11" i="80"/>
  <c r="N11" i="84"/>
  <c r="N11" i="86"/>
  <c r="N11" i="83"/>
  <c r="N11" i="87"/>
  <c r="K11" i="79"/>
  <c r="K11" i="82"/>
  <c r="G11" i="88"/>
  <c r="D10" i="81"/>
  <c r="H10" i="81"/>
  <c r="B10" i="90"/>
  <c r="F10" i="90"/>
  <c r="J10" i="90"/>
  <c r="N10" i="90"/>
  <c r="E11" i="90"/>
  <c r="I11" i="90"/>
  <c r="M11" i="90"/>
  <c r="C10" i="90"/>
  <c r="G10" i="90"/>
  <c r="K10" i="90"/>
  <c r="B11" i="90"/>
  <c r="F11" i="90"/>
  <c r="J11" i="90"/>
  <c r="N11" i="90"/>
  <c r="D10" i="90"/>
  <c r="H10" i="90"/>
  <c r="L10" i="90"/>
  <c r="C11" i="90"/>
  <c r="G11" i="90"/>
  <c r="K11" i="90"/>
  <c r="E10" i="90"/>
  <c r="I10" i="90"/>
  <c r="M10" i="90"/>
  <c r="D11" i="90"/>
  <c r="H11" i="90"/>
  <c r="E10" i="89"/>
  <c r="I10" i="89"/>
  <c r="M10" i="89"/>
  <c r="D11" i="89"/>
  <c r="H11" i="89"/>
  <c r="L11" i="89"/>
  <c r="B10" i="89"/>
  <c r="F10" i="89"/>
  <c r="J10" i="89"/>
  <c r="N10" i="89"/>
  <c r="E11" i="89"/>
  <c r="I11" i="89"/>
  <c r="M11" i="89"/>
  <c r="C10" i="89"/>
  <c r="G10" i="89"/>
  <c r="K10" i="89"/>
  <c r="B11" i="89"/>
  <c r="F11" i="89"/>
  <c r="J11" i="89"/>
  <c r="N11" i="89"/>
  <c r="D10" i="89"/>
  <c r="H10" i="89"/>
  <c r="L10" i="89"/>
  <c r="C11" i="89"/>
  <c r="G11" i="89"/>
  <c r="M10" i="88"/>
  <c r="H11" i="88"/>
  <c r="M11" i="88"/>
  <c r="E10" i="88"/>
  <c r="I10" i="88"/>
  <c r="D11" i="88"/>
  <c r="L11" i="88"/>
  <c r="B10" i="88"/>
  <c r="F10" i="88"/>
  <c r="J10" i="88"/>
  <c r="N10" i="88"/>
  <c r="E11" i="88"/>
  <c r="I11" i="88"/>
  <c r="C10" i="88"/>
  <c r="G10" i="88"/>
  <c r="K10" i="88"/>
  <c r="B11" i="88"/>
  <c r="F11" i="88"/>
  <c r="J11" i="88"/>
  <c r="N11" i="88"/>
  <c r="D10" i="88"/>
  <c r="L10" i="88"/>
  <c r="K11" i="88"/>
  <c r="H10" i="88"/>
  <c r="C11" i="88"/>
  <c r="E10" i="87"/>
  <c r="I10" i="87"/>
  <c r="M10" i="87"/>
  <c r="D11" i="87"/>
  <c r="L11" i="87"/>
  <c r="D10" i="87"/>
  <c r="H10" i="87"/>
  <c r="L10" i="87"/>
  <c r="C11" i="87"/>
  <c r="G11" i="87"/>
  <c r="K11" i="87"/>
  <c r="H11" i="87"/>
  <c r="B10" i="87"/>
  <c r="F10" i="87"/>
  <c r="J10" i="87"/>
  <c r="N10" i="87"/>
  <c r="E11" i="87"/>
  <c r="I11" i="87"/>
  <c r="M11" i="87"/>
  <c r="C10" i="87"/>
  <c r="G10" i="87"/>
  <c r="K10" i="87"/>
  <c r="B11" i="87"/>
  <c r="F11" i="87"/>
  <c r="J11" i="87"/>
  <c r="E10" i="86"/>
  <c r="I10" i="86"/>
  <c r="M10" i="86"/>
  <c r="D11" i="86"/>
  <c r="H11" i="86"/>
  <c r="L11" i="86"/>
  <c r="B10" i="86"/>
  <c r="F10" i="86"/>
  <c r="J10" i="86"/>
  <c r="N10" i="86"/>
  <c r="E11" i="86"/>
  <c r="I11" i="86"/>
  <c r="M11" i="86"/>
  <c r="D10" i="86"/>
  <c r="H10" i="86"/>
  <c r="L10" i="86"/>
  <c r="C11" i="86"/>
  <c r="G11" i="86"/>
  <c r="K11" i="86"/>
  <c r="C10" i="86"/>
  <c r="G10" i="86"/>
  <c r="K10" i="86"/>
  <c r="B11" i="86"/>
  <c r="F11" i="86"/>
  <c r="J11" i="86"/>
  <c r="L11" i="85"/>
  <c r="E10" i="85"/>
  <c r="I10" i="85"/>
  <c r="M10" i="85"/>
  <c r="D11" i="85"/>
  <c r="B10" i="85"/>
  <c r="F10" i="85"/>
  <c r="J10" i="85"/>
  <c r="N10" i="85"/>
  <c r="E11" i="85"/>
  <c r="I11" i="85"/>
  <c r="M11" i="85"/>
  <c r="H11" i="85"/>
  <c r="D10" i="85"/>
  <c r="H10" i="85"/>
  <c r="L10" i="85"/>
  <c r="C11" i="85"/>
  <c r="G11" i="85"/>
  <c r="K11" i="85"/>
  <c r="C10" i="85"/>
  <c r="G10" i="85"/>
  <c r="K10" i="85"/>
  <c r="B11" i="85"/>
  <c r="F11" i="85"/>
  <c r="J11" i="85"/>
  <c r="E10" i="84"/>
  <c r="I10" i="84"/>
  <c r="M10" i="84"/>
  <c r="D11" i="84"/>
  <c r="H11" i="84"/>
  <c r="L11" i="84"/>
  <c r="B10" i="84"/>
  <c r="F10" i="84"/>
  <c r="J10" i="84"/>
  <c r="N10" i="84"/>
  <c r="E11" i="84"/>
  <c r="I11" i="84"/>
  <c r="M11" i="84"/>
  <c r="C10" i="84"/>
  <c r="B11" i="84"/>
  <c r="D10" i="84"/>
  <c r="H10" i="84"/>
  <c r="L10" i="84"/>
  <c r="C11" i="84"/>
  <c r="G11" i="84"/>
  <c r="K11" i="84"/>
  <c r="G10" i="84"/>
  <c r="K10" i="84"/>
  <c r="F11" i="84"/>
  <c r="J11" i="84"/>
  <c r="E10" i="83"/>
  <c r="I10" i="83"/>
  <c r="M10" i="83"/>
  <c r="D11" i="83"/>
  <c r="H11" i="83"/>
  <c r="L11" i="83"/>
  <c r="B10" i="83"/>
  <c r="F10" i="83"/>
  <c r="J10" i="83"/>
  <c r="N10" i="83"/>
  <c r="E11" i="83"/>
  <c r="I11" i="83"/>
  <c r="M11" i="83"/>
  <c r="G10" i="83"/>
  <c r="K10" i="83"/>
  <c r="B11" i="83"/>
  <c r="F11" i="83"/>
  <c r="J11" i="83"/>
  <c r="D10" i="83"/>
  <c r="H10" i="83"/>
  <c r="L10" i="83"/>
  <c r="C11" i="83"/>
  <c r="G11" i="83"/>
  <c r="K11" i="83"/>
  <c r="C10" i="83"/>
  <c r="E10" i="82"/>
  <c r="L11" i="82"/>
  <c r="I10" i="82"/>
  <c r="M10" i="82"/>
  <c r="D11" i="82"/>
  <c r="H11" i="82"/>
  <c r="B10" i="82"/>
  <c r="F10" i="82"/>
  <c r="J10" i="82"/>
  <c r="N10" i="82"/>
  <c r="E11" i="82"/>
  <c r="I11" i="82"/>
  <c r="M11" i="82"/>
  <c r="C10" i="82"/>
  <c r="G10" i="82"/>
  <c r="K10" i="82"/>
  <c r="B11" i="82"/>
  <c r="F11" i="82"/>
  <c r="J11" i="82"/>
  <c r="N11" i="82"/>
  <c r="D10" i="82"/>
  <c r="H10" i="82"/>
  <c r="L10" i="82"/>
  <c r="C11" i="82"/>
  <c r="G11" i="82"/>
  <c r="E10" i="81"/>
  <c r="I10" i="81"/>
  <c r="M10" i="81"/>
  <c r="D11" i="81"/>
  <c r="H11" i="81"/>
  <c r="L11" i="81"/>
  <c r="L10" i="81"/>
  <c r="C11" i="81"/>
  <c r="G11" i="81"/>
  <c r="K11" i="81"/>
  <c r="C10" i="81"/>
  <c r="G10" i="81"/>
  <c r="K10" i="81"/>
  <c r="B11" i="81"/>
  <c r="F11" i="81"/>
  <c r="J11" i="81"/>
  <c r="N11" i="81"/>
  <c r="B10" i="81"/>
  <c r="F10" i="81"/>
  <c r="J10" i="81"/>
  <c r="N10" i="81"/>
  <c r="E11" i="81"/>
  <c r="I11" i="81"/>
  <c r="I10" i="80"/>
  <c r="D11" i="80"/>
  <c r="L11" i="80"/>
  <c r="F10" i="80"/>
  <c r="N10" i="80"/>
  <c r="M11" i="80"/>
  <c r="E10" i="80"/>
  <c r="M10" i="80"/>
  <c r="H11" i="80"/>
  <c r="B10" i="80"/>
  <c r="J10" i="80"/>
  <c r="E11" i="80"/>
  <c r="I11" i="80"/>
  <c r="C10" i="80"/>
  <c r="G10" i="80"/>
  <c r="K10" i="80"/>
  <c r="B11" i="80"/>
  <c r="F11" i="80"/>
  <c r="J11" i="80"/>
  <c r="D10" i="80"/>
  <c r="H10" i="80"/>
  <c r="L10" i="80"/>
  <c r="C11" i="80"/>
  <c r="G11" i="80"/>
  <c r="K11" i="80"/>
  <c r="I10" i="79"/>
  <c r="D11" i="79"/>
  <c r="H11" i="79"/>
  <c r="B10" i="79"/>
  <c r="N10" i="79"/>
  <c r="I11" i="79"/>
  <c r="E10" i="79"/>
  <c r="M10" i="79"/>
  <c r="L11" i="79"/>
  <c r="F10" i="79"/>
  <c r="J10" i="79"/>
  <c r="E11" i="79"/>
  <c r="M11" i="79"/>
  <c r="C10" i="79"/>
  <c r="G10" i="79"/>
  <c r="K10" i="79"/>
  <c r="B11" i="79"/>
  <c r="F11" i="79"/>
  <c r="J11" i="79"/>
  <c r="N11" i="79"/>
  <c r="D10" i="79"/>
  <c r="H10" i="79"/>
  <c r="L10" i="79"/>
  <c r="C11" i="79"/>
  <c r="G11" i="79"/>
  <c r="D10" i="78"/>
  <c r="H10" i="78"/>
  <c r="L10" i="78"/>
  <c r="C11" i="78"/>
  <c r="G11" i="78"/>
  <c r="K11" i="78"/>
  <c r="E10" i="78"/>
  <c r="I10" i="78"/>
  <c r="M10" i="78"/>
  <c r="D11" i="78"/>
  <c r="H11" i="78"/>
  <c r="L11" i="78"/>
  <c r="C10" i="78"/>
  <c r="G10" i="78"/>
  <c r="K10" i="78"/>
  <c r="B11" i="78"/>
  <c r="F11" i="78"/>
  <c r="J11" i="78"/>
  <c r="N11" i="78"/>
  <c r="B10" i="78"/>
  <c r="F10" i="78"/>
  <c r="J10" i="78"/>
  <c r="N10" i="78"/>
  <c r="E11" i="78"/>
  <c r="I11" i="78"/>
  <c r="A4" i="67"/>
  <c r="A4" i="35"/>
  <c r="A4" i="68"/>
  <c r="A4" i="36"/>
  <c r="A4" i="37"/>
  <c r="A4" i="38"/>
  <c r="A4" i="39"/>
  <c r="A4" i="40"/>
  <c r="A4" i="41"/>
  <c r="A4" i="43"/>
  <c r="A4" i="44"/>
  <c r="A4" i="45"/>
  <c r="A4" i="77"/>
  <c r="A4" i="46"/>
  <c r="A4" i="47"/>
  <c r="A4" i="48"/>
  <c r="A4" i="50"/>
  <c r="A4" i="51"/>
  <c r="A4" i="52"/>
  <c r="A4" i="53"/>
  <c r="A4" i="54"/>
  <c r="A4" i="56"/>
  <c r="A4" i="69"/>
  <c r="A4" i="57"/>
  <c r="A4" i="58"/>
  <c r="A4" i="70"/>
  <c r="A4" i="59"/>
  <c r="A4" i="60"/>
  <c r="A4" i="62"/>
  <c r="A4" i="63"/>
  <c r="A4" i="64"/>
  <c r="A4" i="65"/>
  <c r="A4" i="75"/>
  <c r="A4" i="66"/>
  <c r="A4" i="76"/>
  <c r="B65" i="73" l="1"/>
  <c r="C9" i="67" l="1"/>
  <c r="D9" i="67"/>
  <c r="E9" i="67"/>
  <c r="F9" i="67"/>
  <c r="G9" i="67"/>
  <c r="H9" i="67"/>
  <c r="I9" i="67"/>
  <c r="J9" i="67"/>
  <c r="K9" i="67"/>
  <c r="L9" i="67"/>
  <c r="M9" i="67"/>
  <c r="N9" i="67"/>
  <c r="C9" i="35"/>
  <c r="D9" i="35"/>
  <c r="E9" i="35"/>
  <c r="F9" i="35"/>
  <c r="G9" i="35"/>
  <c r="H9" i="35"/>
  <c r="I9" i="35"/>
  <c r="J9" i="35"/>
  <c r="K9" i="35"/>
  <c r="L9" i="35"/>
  <c r="M9" i="35"/>
  <c r="N9" i="35"/>
  <c r="C9" i="68"/>
  <c r="D9" i="68"/>
  <c r="E9" i="68"/>
  <c r="F9" i="68"/>
  <c r="G9" i="68"/>
  <c r="H9" i="68"/>
  <c r="I9" i="68"/>
  <c r="J9" i="68"/>
  <c r="K9" i="68"/>
  <c r="L9" i="68"/>
  <c r="M9" i="68"/>
  <c r="N9" i="68"/>
  <c r="C9" i="36"/>
  <c r="D9" i="36"/>
  <c r="E9" i="36"/>
  <c r="F9" i="36"/>
  <c r="G9" i="36"/>
  <c r="H9" i="36"/>
  <c r="I9" i="36"/>
  <c r="J9" i="36"/>
  <c r="K9" i="36"/>
  <c r="L9" i="36"/>
  <c r="M9" i="36"/>
  <c r="N9" i="36"/>
  <c r="C9" i="37"/>
  <c r="D9" i="37"/>
  <c r="E9" i="37"/>
  <c r="F9" i="37"/>
  <c r="G9" i="37"/>
  <c r="H9" i="37"/>
  <c r="I9" i="37"/>
  <c r="J9" i="37"/>
  <c r="K9" i="37"/>
  <c r="L9" i="37"/>
  <c r="M9" i="37"/>
  <c r="N9" i="37"/>
  <c r="C9" i="38"/>
  <c r="D9" i="38"/>
  <c r="E9" i="38"/>
  <c r="F9" i="38"/>
  <c r="G9" i="38"/>
  <c r="H9" i="38"/>
  <c r="I9" i="38"/>
  <c r="J9" i="38"/>
  <c r="K9" i="38"/>
  <c r="L9" i="38"/>
  <c r="M9" i="38"/>
  <c r="N9" i="38"/>
  <c r="C9" i="39"/>
  <c r="D9" i="39"/>
  <c r="E9" i="39"/>
  <c r="F9" i="39"/>
  <c r="G9" i="39"/>
  <c r="H9" i="39"/>
  <c r="I9" i="39"/>
  <c r="J9" i="39"/>
  <c r="K9" i="39"/>
  <c r="L9" i="39"/>
  <c r="M9" i="39"/>
  <c r="N9" i="39"/>
  <c r="C9" i="40"/>
  <c r="D9" i="40"/>
  <c r="E9" i="40"/>
  <c r="F9" i="40"/>
  <c r="G9" i="40"/>
  <c r="H9" i="40"/>
  <c r="I9" i="40"/>
  <c r="J9" i="40"/>
  <c r="K9" i="40"/>
  <c r="L9" i="40"/>
  <c r="M9" i="40"/>
  <c r="N9" i="40"/>
  <c r="C9" i="41"/>
  <c r="D9" i="41"/>
  <c r="E9" i="41"/>
  <c r="F9" i="41"/>
  <c r="G9" i="41"/>
  <c r="H9" i="41"/>
  <c r="I9" i="41"/>
  <c r="J9" i="41"/>
  <c r="K9" i="41"/>
  <c r="L9" i="41"/>
  <c r="M9" i="41"/>
  <c r="N9" i="41"/>
  <c r="C9" i="43"/>
  <c r="D9" i="43"/>
  <c r="E9" i="43"/>
  <c r="F9" i="43"/>
  <c r="G9" i="43"/>
  <c r="H9" i="43"/>
  <c r="I9" i="43"/>
  <c r="J9" i="43"/>
  <c r="K9" i="43"/>
  <c r="L9" i="43"/>
  <c r="M9" i="43"/>
  <c r="N9" i="43"/>
  <c r="C9" i="44"/>
  <c r="D9" i="44"/>
  <c r="E9" i="44"/>
  <c r="F9" i="44"/>
  <c r="G9" i="44"/>
  <c r="H9" i="44"/>
  <c r="I9" i="44"/>
  <c r="J9" i="44"/>
  <c r="K9" i="44"/>
  <c r="L9" i="44"/>
  <c r="M9" i="44"/>
  <c r="N9" i="44"/>
  <c r="C9" i="45"/>
  <c r="D9" i="45"/>
  <c r="E9" i="45"/>
  <c r="F9" i="45"/>
  <c r="G9" i="45"/>
  <c r="H9" i="45"/>
  <c r="I9" i="45"/>
  <c r="J9" i="45"/>
  <c r="K9" i="45"/>
  <c r="L9" i="45"/>
  <c r="M9" i="45"/>
  <c r="N9" i="45"/>
  <c r="C9" i="77"/>
  <c r="D9" i="77"/>
  <c r="E9" i="77"/>
  <c r="F9" i="77"/>
  <c r="G9" i="77"/>
  <c r="H9" i="77"/>
  <c r="I9" i="77"/>
  <c r="J9" i="77"/>
  <c r="K9" i="77"/>
  <c r="L9" i="77"/>
  <c r="M9" i="77"/>
  <c r="N9" i="77"/>
  <c r="C9" i="46"/>
  <c r="D9" i="46"/>
  <c r="E9" i="46"/>
  <c r="F9" i="46"/>
  <c r="G9" i="46"/>
  <c r="H9" i="46"/>
  <c r="I9" i="46"/>
  <c r="J9" i="46"/>
  <c r="K9" i="46"/>
  <c r="L9" i="46"/>
  <c r="M9" i="46"/>
  <c r="N9" i="46"/>
  <c r="C9" i="47"/>
  <c r="D9" i="47"/>
  <c r="E9" i="47"/>
  <c r="F9" i="47"/>
  <c r="G9" i="47"/>
  <c r="H9" i="47"/>
  <c r="I9" i="47"/>
  <c r="J9" i="47"/>
  <c r="K9" i="47"/>
  <c r="L9" i="47"/>
  <c r="M9" i="47"/>
  <c r="N9" i="47"/>
  <c r="C9" i="48"/>
  <c r="D9" i="48"/>
  <c r="E9" i="48"/>
  <c r="F9" i="48"/>
  <c r="G9" i="48"/>
  <c r="H9" i="48"/>
  <c r="I9" i="48"/>
  <c r="J9" i="48"/>
  <c r="K9" i="48"/>
  <c r="L9" i="48"/>
  <c r="M9" i="48"/>
  <c r="N9" i="48"/>
  <c r="C9" i="50"/>
  <c r="D9" i="50"/>
  <c r="E9" i="50"/>
  <c r="F9" i="50"/>
  <c r="G9" i="50"/>
  <c r="H9" i="50"/>
  <c r="I9" i="50"/>
  <c r="J9" i="50"/>
  <c r="K9" i="50"/>
  <c r="L9" i="50"/>
  <c r="M9" i="50"/>
  <c r="N9" i="50"/>
  <c r="C9" i="51"/>
  <c r="D9" i="51"/>
  <c r="E9" i="51"/>
  <c r="F9" i="51"/>
  <c r="G9" i="51"/>
  <c r="H9" i="51"/>
  <c r="I9" i="51"/>
  <c r="J9" i="51"/>
  <c r="K9" i="51"/>
  <c r="L9" i="51"/>
  <c r="M9" i="51"/>
  <c r="N9" i="51"/>
  <c r="C9" i="52"/>
  <c r="D9" i="52"/>
  <c r="E9" i="52"/>
  <c r="F9" i="52"/>
  <c r="G9" i="52"/>
  <c r="H9" i="52"/>
  <c r="I9" i="52"/>
  <c r="J9" i="52"/>
  <c r="K9" i="52"/>
  <c r="L9" i="52"/>
  <c r="M9" i="52"/>
  <c r="N9" i="52"/>
  <c r="C9" i="53"/>
  <c r="D9" i="53"/>
  <c r="E9" i="53"/>
  <c r="F9" i="53"/>
  <c r="G9" i="53"/>
  <c r="H9" i="53"/>
  <c r="I9" i="53"/>
  <c r="J9" i="53"/>
  <c r="K9" i="53"/>
  <c r="L9" i="53"/>
  <c r="M9" i="53"/>
  <c r="N9" i="53"/>
  <c r="C9" i="54"/>
  <c r="D9" i="54"/>
  <c r="E9" i="54"/>
  <c r="F9" i="54"/>
  <c r="G9" i="54"/>
  <c r="H9" i="54"/>
  <c r="I9" i="54"/>
  <c r="J9" i="54"/>
  <c r="K9" i="54"/>
  <c r="L9" i="54"/>
  <c r="M9" i="54"/>
  <c r="N9" i="54"/>
  <c r="C9" i="56"/>
  <c r="D9" i="56"/>
  <c r="E9" i="56"/>
  <c r="F9" i="56"/>
  <c r="G9" i="56"/>
  <c r="H9" i="56"/>
  <c r="I9" i="56"/>
  <c r="J9" i="56"/>
  <c r="K9" i="56"/>
  <c r="L9" i="56"/>
  <c r="M9" i="56"/>
  <c r="N9" i="56"/>
  <c r="C9" i="69"/>
  <c r="D9" i="69"/>
  <c r="E9" i="69"/>
  <c r="F9" i="69"/>
  <c r="G9" i="69"/>
  <c r="H9" i="69"/>
  <c r="I9" i="69"/>
  <c r="J9" i="69"/>
  <c r="K9" i="69"/>
  <c r="L9" i="69"/>
  <c r="M9" i="69"/>
  <c r="N9" i="69"/>
  <c r="C9" i="57"/>
  <c r="D9" i="57"/>
  <c r="E9" i="57"/>
  <c r="F9" i="57"/>
  <c r="G9" i="57"/>
  <c r="H9" i="57"/>
  <c r="I9" i="57"/>
  <c r="J9" i="57"/>
  <c r="K9" i="57"/>
  <c r="L9" i="57"/>
  <c r="M9" i="57"/>
  <c r="N9" i="57"/>
  <c r="C9" i="58"/>
  <c r="D9" i="58"/>
  <c r="E9" i="58"/>
  <c r="F9" i="58"/>
  <c r="G9" i="58"/>
  <c r="H9" i="58"/>
  <c r="I9" i="58"/>
  <c r="J9" i="58"/>
  <c r="K9" i="58"/>
  <c r="L9" i="58"/>
  <c r="M9" i="58"/>
  <c r="N9" i="58"/>
  <c r="C9" i="70"/>
  <c r="D9" i="70"/>
  <c r="E9" i="70"/>
  <c r="F9" i="70"/>
  <c r="G9" i="70"/>
  <c r="H9" i="70"/>
  <c r="I9" i="70"/>
  <c r="J9" i="70"/>
  <c r="K9" i="70"/>
  <c r="L9" i="70"/>
  <c r="M9" i="70"/>
  <c r="N9" i="70"/>
  <c r="C9" i="59"/>
  <c r="D9" i="59"/>
  <c r="E9" i="59"/>
  <c r="F9" i="59"/>
  <c r="G9" i="59"/>
  <c r="H9" i="59"/>
  <c r="I9" i="59"/>
  <c r="J9" i="59"/>
  <c r="K9" i="59"/>
  <c r="L9" i="59"/>
  <c r="M9" i="59"/>
  <c r="N9" i="59"/>
  <c r="C9" i="60"/>
  <c r="D9" i="60"/>
  <c r="E9" i="60"/>
  <c r="F9" i="60"/>
  <c r="G9" i="60"/>
  <c r="H9" i="60"/>
  <c r="I9" i="60"/>
  <c r="J9" i="60"/>
  <c r="K9" i="60"/>
  <c r="L9" i="60"/>
  <c r="M9" i="60"/>
  <c r="N9" i="60"/>
  <c r="C9" i="62"/>
  <c r="D9" i="62"/>
  <c r="E9" i="62"/>
  <c r="F9" i="62"/>
  <c r="G9" i="62"/>
  <c r="H9" i="62"/>
  <c r="I9" i="62"/>
  <c r="J9" i="62"/>
  <c r="K9" i="62"/>
  <c r="L9" i="62"/>
  <c r="M9" i="62"/>
  <c r="N9" i="62"/>
  <c r="C9" i="63"/>
  <c r="D9" i="63"/>
  <c r="E9" i="63"/>
  <c r="F9" i="63"/>
  <c r="G9" i="63"/>
  <c r="H9" i="63"/>
  <c r="I9" i="63"/>
  <c r="J9" i="63"/>
  <c r="K9" i="63"/>
  <c r="L9" i="63"/>
  <c r="M9" i="63"/>
  <c r="N9" i="63"/>
  <c r="C9" i="64"/>
  <c r="D9" i="64"/>
  <c r="E9" i="64"/>
  <c r="F9" i="64"/>
  <c r="G9" i="64"/>
  <c r="H9" i="64"/>
  <c r="I9" i="64"/>
  <c r="J9" i="64"/>
  <c r="K9" i="64"/>
  <c r="L9" i="64"/>
  <c r="M9" i="64"/>
  <c r="N9" i="64"/>
  <c r="C9" i="65"/>
  <c r="D9" i="65"/>
  <c r="E9" i="65"/>
  <c r="F9" i="65"/>
  <c r="G9" i="65"/>
  <c r="H9" i="65"/>
  <c r="I9" i="65"/>
  <c r="J9" i="65"/>
  <c r="K9" i="65"/>
  <c r="L9" i="65"/>
  <c r="M9" i="65"/>
  <c r="N9" i="65"/>
  <c r="C9" i="75"/>
  <c r="D9" i="75"/>
  <c r="E9" i="75"/>
  <c r="F9" i="75"/>
  <c r="G9" i="75"/>
  <c r="H9" i="75"/>
  <c r="I9" i="75"/>
  <c r="J9" i="75"/>
  <c r="K9" i="75"/>
  <c r="L9" i="75"/>
  <c r="M9" i="75"/>
  <c r="N9" i="75"/>
  <c r="C9" i="66"/>
  <c r="D9" i="66"/>
  <c r="E9" i="66"/>
  <c r="F9" i="66"/>
  <c r="G9" i="66"/>
  <c r="H9" i="66"/>
  <c r="I9" i="66"/>
  <c r="J9" i="66"/>
  <c r="K9" i="66"/>
  <c r="L9" i="66"/>
  <c r="M9" i="66"/>
  <c r="N9" i="66"/>
  <c r="C9" i="76"/>
  <c r="D9" i="76"/>
  <c r="E9" i="76"/>
  <c r="F9" i="76"/>
  <c r="G9" i="76"/>
  <c r="H9" i="76"/>
  <c r="I9" i="76"/>
  <c r="J9" i="76"/>
  <c r="K9" i="76"/>
  <c r="L9" i="76"/>
  <c r="M9" i="76"/>
  <c r="N9" i="76"/>
  <c r="C8" i="67"/>
  <c r="D8" i="67"/>
  <c r="E8" i="67"/>
  <c r="F8" i="67"/>
  <c r="G8" i="67"/>
  <c r="H8" i="67"/>
  <c r="I8" i="67"/>
  <c r="J8" i="67"/>
  <c r="K8" i="67"/>
  <c r="L8" i="67"/>
  <c r="M8" i="67"/>
  <c r="N8" i="67"/>
  <c r="C8" i="35"/>
  <c r="D8" i="35"/>
  <c r="E8" i="35"/>
  <c r="F8" i="35"/>
  <c r="G8" i="35"/>
  <c r="H8" i="35"/>
  <c r="I8" i="35"/>
  <c r="J8" i="35"/>
  <c r="K8" i="35"/>
  <c r="L8" i="35"/>
  <c r="M8" i="35"/>
  <c r="N8" i="35"/>
  <c r="C8" i="68"/>
  <c r="D8" i="68"/>
  <c r="E8" i="68"/>
  <c r="F8" i="68"/>
  <c r="G8" i="68"/>
  <c r="H8" i="68"/>
  <c r="I8" i="68"/>
  <c r="J8" i="68"/>
  <c r="K8" i="68"/>
  <c r="L8" i="68"/>
  <c r="M8" i="68"/>
  <c r="N8" i="68"/>
  <c r="C8" i="36"/>
  <c r="D8" i="36"/>
  <c r="E8" i="36"/>
  <c r="F8" i="36"/>
  <c r="G8" i="36"/>
  <c r="H8" i="36"/>
  <c r="I8" i="36"/>
  <c r="J8" i="36"/>
  <c r="K8" i="36"/>
  <c r="L8" i="36"/>
  <c r="M8" i="36"/>
  <c r="N8" i="36"/>
  <c r="C8" i="37"/>
  <c r="D8" i="37"/>
  <c r="E8" i="37"/>
  <c r="F8" i="37"/>
  <c r="G8" i="37"/>
  <c r="H8" i="37"/>
  <c r="I8" i="37"/>
  <c r="J8" i="37"/>
  <c r="K8" i="37"/>
  <c r="L8" i="37"/>
  <c r="M8" i="37"/>
  <c r="N8" i="37"/>
  <c r="C8" i="38"/>
  <c r="D8" i="38"/>
  <c r="E8" i="38"/>
  <c r="F8" i="38"/>
  <c r="G8" i="38"/>
  <c r="H8" i="38"/>
  <c r="I8" i="38"/>
  <c r="J8" i="38"/>
  <c r="K8" i="38"/>
  <c r="L8" i="38"/>
  <c r="M8" i="38"/>
  <c r="N8" i="38"/>
  <c r="C8" i="39"/>
  <c r="D8" i="39"/>
  <c r="E8" i="39"/>
  <c r="F8" i="39"/>
  <c r="G8" i="39"/>
  <c r="H8" i="39"/>
  <c r="I8" i="39"/>
  <c r="J8" i="39"/>
  <c r="K8" i="39"/>
  <c r="L8" i="39"/>
  <c r="M8" i="39"/>
  <c r="N8" i="39"/>
  <c r="C8" i="40"/>
  <c r="D8" i="40"/>
  <c r="E8" i="40"/>
  <c r="F8" i="40"/>
  <c r="G8" i="40"/>
  <c r="H8" i="40"/>
  <c r="I8" i="40"/>
  <c r="J8" i="40"/>
  <c r="K8" i="40"/>
  <c r="L8" i="40"/>
  <c r="M8" i="40"/>
  <c r="N8" i="40"/>
  <c r="C8" i="41"/>
  <c r="D8" i="41"/>
  <c r="E8" i="41"/>
  <c r="F8" i="41"/>
  <c r="G8" i="41"/>
  <c r="H8" i="41"/>
  <c r="I8" i="41"/>
  <c r="J8" i="41"/>
  <c r="K8" i="41"/>
  <c r="L8" i="41"/>
  <c r="M8" i="41"/>
  <c r="N8" i="41"/>
  <c r="C8" i="43"/>
  <c r="D8" i="43"/>
  <c r="E8" i="43"/>
  <c r="F8" i="43"/>
  <c r="G8" i="43"/>
  <c r="H8" i="43"/>
  <c r="I8" i="43"/>
  <c r="J8" i="43"/>
  <c r="K8" i="43"/>
  <c r="L8" i="43"/>
  <c r="M8" i="43"/>
  <c r="N8" i="43"/>
  <c r="C8" i="44"/>
  <c r="D8" i="44"/>
  <c r="E8" i="44"/>
  <c r="F8" i="44"/>
  <c r="G8" i="44"/>
  <c r="H8" i="44"/>
  <c r="I8" i="44"/>
  <c r="J8" i="44"/>
  <c r="K8" i="44"/>
  <c r="L8" i="44"/>
  <c r="M8" i="44"/>
  <c r="N8" i="44"/>
  <c r="C8" i="45"/>
  <c r="D8" i="45"/>
  <c r="E8" i="45"/>
  <c r="F8" i="45"/>
  <c r="G8" i="45"/>
  <c r="H8" i="45"/>
  <c r="I8" i="45"/>
  <c r="J8" i="45"/>
  <c r="K8" i="45"/>
  <c r="L8" i="45"/>
  <c r="M8" i="45"/>
  <c r="N8" i="45"/>
  <c r="C8" i="77"/>
  <c r="D8" i="77"/>
  <c r="E8" i="77"/>
  <c r="F8" i="77"/>
  <c r="G8" i="77"/>
  <c r="H8" i="77"/>
  <c r="I8" i="77"/>
  <c r="J8" i="77"/>
  <c r="K8" i="77"/>
  <c r="L8" i="77"/>
  <c r="M8" i="77"/>
  <c r="N8" i="77"/>
  <c r="C8" i="46"/>
  <c r="D8" i="46"/>
  <c r="E8" i="46"/>
  <c r="F8" i="46"/>
  <c r="G8" i="46"/>
  <c r="H8" i="46"/>
  <c r="I8" i="46"/>
  <c r="J8" i="46"/>
  <c r="K8" i="46"/>
  <c r="L8" i="46"/>
  <c r="M8" i="46"/>
  <c r="N8" i="46"/>
  <c r="C8" i="47"/>
  <c r="D8" i="47"/>
  <c r="E8" i="47"/>
  <c r="F8" i="47"/>
  <c r="G8" i="47"/>
  <c r="H8" i="47"/>
  <c r="I8" i="47"/>
  <c r="J8" i="47"/>
  <c r="K8" i="47"/>
  <c r="L8" i="47"/>
  <c r="M8" i="47"/>
  <c r="N8" i="47"/>
  <c r="C8" i="48"/>
  <c r="D8" i="48"/>
  <c r="E8" i="48"/>
  <c r="F8" i="48"/>
  <c r="G8" i="48"/>
  <c r="H8" i="48"/>
  <c r="I8" i="48"/>
  <c r="J8" i="48"/>
  <c r="K8" i="48"/>
  <c r="L8" i="48"/>
  <c r="M8" i="48"/>
  <c r="N8" i="48"/>
  <c r="C8" i="50"/>
  <c r="D8" i="50"/>
  <c r="E8" i="50"/>
  <c r="F8" i="50"/>
  <c r="G8" i="50"/>
  <c r="H8" i="50"/>
  <c r="I8" i="50"/>
  <c r="J8" i="50"/>
  <c r="K8" i="50"/>
  <c r="L8" i="50"/>
  <c r="M8" i="50"/>
  <c r="N8" i="50"/>
  <c r="C8" i="51"/>
  <c r="D8" i="51"/>
  <c r="E8" i="51"/>
  <c r="F8" i="51"/>
  <c r="G8" i="51"/>
  <c r="H8" i="51"/>
  <c r="I8" i="51"/>
  <c r="J8" i="51"/>
  <c r="K8" i="51"/>
  <c r="L8" i="51"/>
  <c r="M8" i="51"/>
  <c r="N8" i="51"/>
  <c r="C8" i="52"/>
  <c r="D8" i="52"/>
  <c r="E8" i="52"/>
  <c r="F8" i="52"/>
  <c r="G8" i="52"/>
  <c r="H8" i="52"/>
  <c r="I8" i="52"/>
  <c r="J8" i="52"/>
  <c r="K8" i="52"/>
  <c r="L8" i="52"/>
  <c r="M8" i="52"/>
  <c r="N8" i="52"/>
  <c r="C8" i="53"/>
  <c r="D8" i="53"/>
  <c r="E8" i="53"/>
  <c r="F8" i="53"/>
  <c r="G8" i="53"/>
  <c r="H8" i="53"/>
  <c r="I8" i="53"/>
  <c r="J8" i="53"/>
  <c r="K8" i="53"/>
  <c r="L8" i="53"/>
  <c r="M8" i="53"/>
  <c r="N8" i="53"/>
  <c r="C8" i="54"/>
  <c r="D8" i="54"/>
  <c r="E8" i="54"/>
  <c r="F8" i="54"/>
  <c r="G8" i="54"/>
  <c r="H8" i="54"/>
  <c r="I8" i="54"/>
  <c r="J8" i="54"/>
  <c r="K8" i="54"/>
  <c r="L8" i="54"/>
  <c r="M8" i="54"/>
  <c r="N8" i="54"/>
  <c r="C8" i="56"/>
  <c r="D8" i="56"/>
  <c r="E8" i="56"/>
  <c r="F8" i="56"/>
  <c r="G8" i="56"/>
  <c r="H8" i="56"/>
  <c r="I8" i="56"/>
  <c r="J8" i="56"/>
  <c r="K8" i="56"/>
  <c r="L8" i="56"/>
  <c r="M8" i="56"/>
  <c r="N8" i="56"/>
  <c r="C8" i="69"/>
  <c r="D8" i="69"/>
  <c r="E8" i="69"/>
  <c r="F8" i="69"/>
  <c r="G8" i="69"/>
  <c r="H8" i="69"/>
  <c r="I8" i="69"/>
  <c r="J8" i="69"/>
  <c r="K8" i="69"/>
  <c r="L8" i="69"/>
  <c r="M8" i="69"/>
  <c r="N8" i="69"/>
  <c r="C8" i="57"/>
  <c r="D8" i="57"/>
  <c r="E8" i="57"/>
  <c r="F8" i="57"/>
  <c r="G8" i="57"/>
  <c r="H8" i="57"/>
  <c r="I8" i="57"/>
  <c r="J8" i="57"/>
  <c r="K8" i="57"/>
  <c r="L8" i="57"/>
  <c r="M8" i="57"/>
  <c r="N8" i="57"/>
  <c r="C8" i="58"/>
  <c r="D8" i="58"/>
  <c r="E8" i="58"/>
  <c r="F8" i="58"/>
  <c r="G8" i="58"/>
  <c r="H8" i="58"/>
  <c r="I8" i="58"/>
  <c r="J8" i="58"/>
  <c r="K8" i="58"/>
  <c r="L8" i="58"/>
  <c r="M8" i="58"/>
  <c r="N8" i="58"/>
  <c r="C8" i="70"/>
  <c r="D8" i="70"/>
  <c r="E8" i="70"/>
  <c r="F8" i="70"/>
  <c r="G8" i="70"/>
  <c r="H8" i="70"/>
  <c r="I8" i="70"/>
  <c r="J8" i="70"/>
  <c r="K8" i="70"/>
  <c r="L8" i="70"/>
  <c r="M8" i="70"/>
  <c r="N8" i="70"/>
  <c r="C8" i="59"/>
  <c r="D8" i="59"/>
  <c r="E8" i="59"/>
  <c r="F8" i="59"/>
  <c r="G8" i="59"/>
  <c r="H8" i="59"/>
  <c r="I8" i="59"/>
  <c r="J8" i="59"/>
  <c r="K8" i="59"/>
  <c r="L8" i="59"/>
  <c r="M8" i="59"/>
  <c r="N8" i="59"/>
  <c r="C8" i="60"/>
  <c r="D8" i="60"/>
  <c r="E8" i="60"/>
  <c r="F8" i="60"/>
  <c r="G8" i="60"/>
  <c r="H8" i="60"/>
  <c r="I8" i="60"/>
  <c r="J8" i="60"/>
  <c r="K8" i="60"/>
  <c r="L8" i="60"/>
  <c r="M8" i="60"/>
  <c r="N8" i="60"/>
  <c r="C8" i="62"/>
  <c r="D8" i="62"/>
  <c r="E8" i="62"/>
  <c r="F8" i="62"/>
  <c r="G8" i="62"/>
  <c r="H8" i="62"/>
  <c r="I8" i="62"/>
  <c r="J8" i="62"/>
  <c r="K8" i="62"/>
  <c r="L8" i="62"/>
  <c r="M8" i="62"/>
  <c r="N8" i="62"/>
  <c r="C8" i="63"/>
  <c r="D8" i="63"/>
  <c r="E8" i="63"/>
  <c r="F8" i="63"/>
  <c r="G8" i="63"/>
  <c r="H8" i="63"/>
  <c r="I8" i="63"/>
  <c r="J8" i="63"/>
  <c r="K8" i="63"/>
  <c r="L8" i="63"/>
  <c r="M8" i="63"/>
  <c r="N8" i="63"/>
  <c r="C8" i="64"/>
  <c r="D8" i="64"/>
  <c r="E8" i="64"/>
  <c r="F8" i="64"/>
  <c r="G8" i="64"/>
  <c r="H8" i="64"/>
  <c r="I8" i="64"/>
  <c r="J8" i="64"/>
  <c r="K8" i="64"/>
  <c r="L8" i="64"/>
  <c r="M8" i="64"/>
  <c r="N8" i="64"/>
  <c r="C8" i="65"/>
  <c r="D8" i="65"/>
  <c r="E8" i="65"/>
  <c r="F8" i="65"/>
  <c r="G8" i="65"/>
  <c r="H8" i="65"/>
  <c r="I8" i="65"/>
  <c r="J8" i="65"/>
  <c r="K8" i="65"/>
  <c r="L8" i="65"/>
  <c r="M8" i="65"/>
  <c r="N8" i="65"/>
  <c r="C8" i="75"/>
  <c r="D8" i="75"/>
  <c r="E8" i="75"/>
  <c r="F8" i="75"/>
  <c r="G8" i="75"/>
  <c r="H8" i="75"/>
  <c r="I8" i="75"/>
  <c r="J8" i="75"/>
  <c r="K8" i="75"/>
  <c r="L8" i="75"/>
  <c r="M8" i="75"/>
  <c r="M10" i="75" s="1"/>
  <c r="N8" i="75"/>
  <c r="C8" i="66"/>
  <c r="D8" i="66"/>
  <c r="E8" i="66"/>
  <c r="F8" i="66"/>
  <c r="G8" i="66"/>
  <c r="H8" i="66"/>
  <c r="I8" i="66"/>
  <c r="J8" i="66"/>
  <c r="K8" i="66"/>
  <c r="L8" i="66"/>
  <c r="M8" i="66"/>
  <c r="N8" i="66"/>
  <c r="C8" i="76"/>
  <c r="D8" i="76"/>
  <c r="E8" i="76"/>
  <c r="F8" i="76"/>
  <c r="G8" i="76"/>
  <c r="H8" i="76"/>
  <c r="I8" i="76"/>
  <c r="J8" i="76"/>
  <c r="K8" i="76"/>
  <c r="L8" i="76"/>
  <c r="M8" i="76"/>
  <c r="N8" i="76"/>
  <c r="B9" i="67"/>
  <c r="B9" i="35"/>
  <c r="B9" i="68"/>
  <c r="B9" i="36"/>
  <c r="B9" i="37"/>
  <c r="B9" i="38"/>
  <c r="B9" i="39"/>
  <c r="B9" i="40"/>
  <c r="B9" i="41"/>
  <c r="B9" i="43"/>
  <c r="B9" i="44"/>
  <c r="B9" i="45"/>
  <c r="B9" i="77"/>
  <c r="B9" i="46"/>
  <c r="B9" i="47"/>
  <c r="B9" i="48"/>
  <c r="B9" i="50"/>
  <c r="B9" i="51"/>
  <c r="B9" i="52"/>
  <c r="B9" i="53"/>
  <c r="B9" i="54"/>
  <c r="B9" i="56"/>
  <c r="B9" i="69"/>
  <c r="B9" i="57"/>
  <c r="B9" i="58"/>
  <c r="B9" i="70"/>
  <c r="B9" i="59"/>
  <c r="B9" i="60"/>
  <c r="B9" i="62"/>
  <c r="B9" i="63"/>
  <c r="B9" i="64"/>
  <c r="B9" i="65"/>
  <c r="B9" i="75"/>
  <c r="B9" i="66"/>
  <c r="B9" i="76"/>
  <c r="B8" i="67"/>
  <c r="B8" i="35"/>
  <c r="B8" i="68"/>
  <c r="B8" i="36"/>
  <c r="B8" i="37"/>
  <c r="B8" i="38"/>
  <c r="B8" i="39"/>
  <c r="B8" i="40"/>
  <c r="B8" i="41"/>
  <c r="B8" i="43"/>
  <c r="B8" i="44"/>
  <c r="B8" i="45"/>
  <c r="B8" i="77"/>
  <c r="B8" i="46"/>
  <c r="B8" i="47"/>
  <c r="B8" i="48"/>
  <c r="B8" i="50"/>
  <c r="B8" i="51"/>
  <c r="B8" i="52"/>
  <c r="B8" i="53"/>
  <c r="B8" i="54"/>
  <c r="B8" i="56"/>
  <c r="B8" i="69"/>
  <c r="B8" i="57"/>
  <c r="B8" i="58"/>
  <c r="B8" i="70"/>
  <c r="B8" i="59"/>
  <c r="B8" i="60"/>
  <c r="B8" i="62"/>
  <c r="B8" i="63"/>
  <c r="B8" i="64"/>
  <c r="B8" i="65"/>
  <c r="B8" i="75"/>
  <c r="B8" i="66"/>
  <c r="B8" i="76"/>
  <c r="A2" i="76" l="1"/>
  <c r="A2" i="67"/>
  <c r="A2" i="35"/>
  <c r="A2" i="68"/>
  <c r="A2" i="36"/>
  <c r="A2" i="37"/>
  <c r="A2" i="38"/>
  <c r="A2" i="39"/>
  <c r="A2" i="40"/>
  <c r="A2" i="41"/>
  <c r="A2" i="43"/>
  <c r="A2" i="44"/>
  <c r="A2" i="45"/>
  <c r="A2" i="77"/>
  <c r="A2" i="46"/>
  <c r="A2" i="47"/>
  <c r="A2" i="48"/>
  <c r="A2" i="50"/>
  <c r="A2" i="51"/>
  <c r="A2" i="52"/>
  <c r="A2" i="53"/>
  <c r="A2" i="54"/>
  <c r="A2" i="56"/>
  <c r="A2" i="69"/>
  <c r="A2" i="57"/>
  <c r="A2" i="58"/>
  <c r="A2" i="70"/>
  <c r="A2" i="59"/>
  <c r="A2" i="60"/>
  <c r="A2" i="62"/>
  <c r="A2" i="63"/>
  <c r="A2" i="64"/>
  <c r="A2" i="65"/>
  <c r="A2" i="75"/>
  <c r="A2" i="66"/>
  <c r="A4" i="2"/>
  <c r="L11" i="35"/>
  <c r="N11" i="68"/>
  <c r="L11" i="36"/>
  <c r="K11" i="37"/>
  <c r="L11" i="38"/>
  <c r="M11" i="39"/>
  <c r="N11" i="40"/>
  <c r="K11" i="41"/>
  <c r="M10" i="43"/>
  <c r="J11" i="44"/>
  <c r="M11" i="45"/>
  <c r="C10" i="77"/>
  <c r="G11" i="46"/>
  <c r="M11" i="47"/>
  <c r="M11" i="48"/>
  <c r="L11" i="50"/>
  <c r="J11" i="51"/>
  <c r="M11" i="52"/>
  <c r="L11" i="53"/>
  <c r="K11" i="54"/>
  <c r="M11" i="69"/>
  <c r="M11" i="57"/>
  <c r="L11" i="58"/>
  <c r="J10" i="70"/>
  <c r="K11" i="59"/>
  <c r="N11" i="60"/>
  <c r="N11" i="62"/>
  <c r="J11" i="63"/>
  <c r="K11" i="64"/>
  <c r="I11" i="65"/>
  <c r="E10" i="75"/>
  <c r="N11" i="66"/>
  <c r="F11" i="67"/>
  <c r="C10" i="76"/>
  <c r="B10" i="77" l="1"/>
  <c r="E10" i="77"/>
  <c r="E11" i="40"/>
  <c r="G10" i="36"/>
  <c r="K11" i="57"/>
  <c r="E11" i="36"/>
  <c r="D10" i="40"/>
  <c r="M11" i="53"/>
  <c r="I11" i="36"/>
  <c r="G11" i="40"/>
  <c r="K11" i="36"/>
  <c r="H10" i="36"/>
  <c r="I10" i="40"/>
  <c r="K10" i="36"/>
  <c r="L10" i="40"/>
  <c r="K11" i="40"/>
  <c r="B10" i="36"/>
  <c r="C11" i="36"/>
  <c r="B10" i="40"/>
  <c r="M10" i="40"/>
  <c r="K11" i="65"/>
  <c r="C10" i="36"/>
  <c r="N10" i="36"/>
  <c r="J11" i="36"/>
  <c r="F10" i="40"/>
  <c r="D11" i="40"/>
  <c r="L11" i="40"/>
  <c r="H11" i="48"/>
  <c r="F10" i="36"/>
  <c r="L10" i="36"/>
  <c r="F11" i="36"/>
  <c r="N11" i="36"/>
  <c r="H10" i="40"/>
  <c r="N10" i="40"/>
  <c r="I11" i="40"/>
  <c r="B11" i="60"/>
  <c r="I10" i="45"/>
  <c r="D10" i="36"/>
  <c r="J10" i="36"/>
  <c r="B11" i="36"/>
  <c r="G11" i="36"/>
  <c r="M11" i="36"/>
  <c r="E10" i="40"/>
  <c r="J10" i="40"/>
  <c r="C11" i="40"/>
  <c r="H11" i="40"/>
  <c r="M11" i="40"/>
  <c r="B10" i="53"/>
  <c r="B11" i="45"/>
  <c r="E11" i="60"/>
  <c r="E10" i="36"/>
  <c r="I10" i="36"/>
  <c r="M10" i="36"/>
  <c r="D11" i="36"/>
  <c r="H11" i="36"/>
  <c r="C10" i="40"/>
  <c r="G10" i="40"/>
  <c r="K10" i="40"/>
  <c r="B11" i="40"/>
  <c r="F11" i="40"/>
  <c r="J11" i="40"/>
  <c r="C11" i="57"/>
  <c r="C10" i="48"/>
  <c r="D11" i="45"/>
  <c r="I10" i="65"/>
  <c r="G11" i="65"/>
  <c r="B10" i="57"/>
  <c r="H11" i="53"/>
  <c r="D10" i="45"/>
  <c r="H11" i="45"/>
  <c r="I10" i="60"/>
  <c r="F10" i="57"/>
  <c r="J10" i="53"/>
  <c r="M10" i="48"/>
  <c r="K10" i="45"/>
  <c r="J11" i="45"/>
  <c r="L10" i="65"/>
  <c r="K10" i="65"/>
  <c r="B10" i="60"/>
  <c r="M11" i="60"/>
  <c r="E11" i="57"/>
  <c r="L10" i="53"/>
  <c r="L10" i="48"/>
  <c r="G10" i="45"/>
  <c r="C11" i="45"/>
  <c r="L11" i="45"/>
  <c r="D10" i="65"/>
  <c r="D11" i="65"/>
  <c r="E10" i="60"/>
  <c r="F11" i="60"/>
  <c r="K10" i="57"/>
  <c r="N11" i="57"/>
  <c r="D11" i="53"/>
  <c r="H10" i="48"/>
  <c r="J11" i="48"/>
  <c r="E10" i="65"/>
  <c r="C11" i="65"/>
  <c r="M11" i="65"/>
  <c r="J10" i="60"/>
  <c r="L11" i="60"/>
  <c r="H10" i="57"/>
  <c r="F11" i="57"/>
  <c r="F10" i="53"/>
  <c r="E11" i="53"/>
  <c r="E10" i="48"/>
  <c r="F11" i="48"/>
  <c r="E10" i="45"/>
  <c r="L10" i="45"/>
  <c r="G11" i="45"/>
  <c r="N11" i="45"/>
  <c r="K10" i="75"/>
  <c r="G10" i="65"/>
  <c r="B11" i="65"/>
  <c r="H11" i="65"/>
  <c r="C10" i="60"/>
  <c r="M10" i="60"/>
  <c r="J11" i="60"/>
  <c r="C10" i="57"/>
  <c r="L10" i="57"/>
  <c r="J11" i="57"/>
  <c r="E10" i="53"/>
  <c r="M10" i="53"/>
  <c r="K11" i="53"/>
  <c r="G10" i="48"/>
  <c r="C11" i="48"/>
  <c r="N11" i="48"/>
  <c r="N10" i="76"/>
  <c r="F10" i="37"/>
  <c r="M10" i="58"/>
  <c r="K10" i="50"/>
  <c r="B11" i="37"/>
  <c r="B10" i="58"/>
  <c r="B10" i="75"/>
  <c r="B11" i="62"/>
  <c r="C10" i="54"/>
  <c r="F10" i="50"/>
  <c r="L11" i="41"/>
  <c r="G10" i="76"/>
  <c r="I11" i="37"/>
  <c r="M10" i="62"/>
  <c r="B10" i="54"/>
  <c r="C11" i="41"/>
  <c r="H11" i="76"/>
  <c r="G11" i="68"/>
  <c r="M10" i="52"/>
  <c r="C11" i="44"/>
  <c r="N11" i="39"/>
  <c r="L11" i="64"/>
  <c r="D10" i="67"/>
  <c r="N11" i="76"/>
  <c r="H11" i="69"/>
  <c r="I10" i="59"/>
  <c r="N10" i="37"/>
  <c r="G11" i="70"/>
  <c r="C11" i="54"/>
  <c r="M11" i="50"/>
  <c r="J10" i="41"/>
  <c r="D11" i="75"/>
  <c r="D11" i="77"/>
  <c r="G10" i="37"/>
  <c r="J11" i="37"/>
  <c r="C11" i="58"/>
  <c r="B11" i="54"/>
  <c r="H11" i="50"/>
  <c r="B10" i="41"/>
  <c r="L11" i="75"/>
  <c r="E11" i="77"/>
  <c r="N11" i="35"/>
  <c r="B10" i="37"/>
  <c r="E11" i="37"/>
  <c r="G10" i="62"/>
  <c r="G11" i="62"/>
  <c r="F10" i="58"/>
  <c r="G10" i="54"/>
  <c r="I11" i="54"/>
  <c r="M10" i="50"/>
  <c r="C10" i="37"/>
  <c r="K10" i="37"/>
  <c r="F11" i="37"/>
  <c r="N11" i="37"/>
  <c r="C10" i="65"/>
  <c r="H10" i="65"/>
  <c r="M10" i="65"/>
  <c r="F11" i="65"/>
  <c r="L11" i="65"/>
  <c r="H10" i="62"/>
  <c r="J11" i="62"/>
  <c r="G10" i="60"/>
  <c r="N10" i="60"/>
  <c r="H11" i="60"/>
  <c r="H10" i="58"/>
  <c r="I11" i="58"/>
  <c r="G10" i="57"/>
  <c r="N10" i="57"/>
  <c r="I11" i="57"/>
  <c r="J10" i="54"/>
  <c r="J11" i="54"/>
  <c r="H10" i="53"/>
  <c r="C11" i="53"/>
  <c r="I11" i="53"/>
  <c r="E10" i="50"/>
  <c r="E11" i="50"/>
  <c r="K10" i="48"/>
  <c r="D11" i="48"/>
  <c r="K11" i="48"/>
  <c r="I10" i="41"/>
  <c r="I11" i="41"/>
  <c r="E11" i="75"/>
  <c r="C10" i="75"/>
  <c r="D11" i="76"/>
  <c r="J11" i="77"/>
  <c r="J10" i="77"/>
  <c r="L10" i="46"/>
  <c r="J10" i="37"/>
  <c r="M11" i="37"/>
  <c r="H11" i="58"/>
  <c r="N11" i="50"/>
  <c r="D10" i="41"/>
  <c r="D11" i="41"/>
  <c r="J11" i="75"/>
  <c r="I10" i="75"/>
  <c r="M11" i="77"/>
  <c r="K10" i="77"/>
  <c r="K10" i="35"/>
  <c r="E10" i="37"/>
  <c r="I10" i="37"/>
  <c r="M10" i="37"/>
  <c r="D11" i="37"/>
  <c r="H11" i="37"/>
  <c r="L11" i="37"/>
  <c r="J11" i="38"/>
  <c r="D10" i="62"/>
  <c r="L10" i="62"/>
  <c r="F11" i="62"/>
  <c r="L11" i="62"/>
  <c r="E10" i="58"/>
  <c r="L10" i="58"/>
  <c r="E11" i="58"/>
  <c r="M11" i="58"/>
  <c r="F10" i="54"/>
  <c r="L10" i="54"/>
  <c r="G11" i="54"/>
  <c r="N11" i="54"/>
  <c r="B10" i="50"/>
  <c r="J10" i="50"/>
  <c r="D11" i="50"/>
  <c r="J11" i="50"/>
  <c r="F10" i="41"/>
  <c r="N10" i="41"/>
  <c r="H11" i="41"/>
  <c r="N11" i="75"/>
  <c r="F11" i="75"/>
  <c r="F10" i="75"/>
  <c r="N11" i="77"/>
  <c r="H11" i="77"/>
  <c r="M10" i="77"/>
  <c r="F10" i="77"/>
  <c r="D10" i="37"/>
  <c r="H10" i="37"/>
  <c r="L10" i="37"/>
  <c r="C11" i="37"/>
  <c r="G11" i="37"/>
  <c r="F11" i="38"/>
  <c r="C10" i="62"/>
  <c r="I10" i="62"/>
  <c r="D11" i="62"/>
  <c r="K11" i="62"/>
  <c r="D10" i="58"/>
  <c r="J10" i="58"/>
  <c r="D11" i="58"/>
  <c r="K11" i="58"/>
  <c r="D10" i="54"/>
  <c r="K10" i="54"/>
  <c r="E11" i="54"/>
  <c r="M11" i="54"/>
  <c r="G10" i="50"/>
  <c r="B11" i="50"/>
  <c r="I11" i="50"/>
  <c r="E10" i="41"/>
  <c r="L10" i="41"/>
  <c r="G11" i="41"/>
  <c r="M11" i="41"/>
  <c r="I11" i="75"/>
  <c r="N10" i="75"/>
  <c r="G10" i="75"/>
  <c r="I11" i="77"/>
  <c r="B11" i="77"/>
  <c r="G10" i="77"/>
  <c r="D10" i="68"/>
  <c r="K10" i="39"/>
  <c r="B10" i="65"/>
  <c r="F10" i="65"/>
  <c r="J10" i="65"/>
  <c r="N10" i="65"/>
  <c r="E11" i="65"/>
  <c r="D10" i="64"/>
  <c r="E10" i="62"/>
  <c r="K10" i="62"/>
  <c r="C11" i="62"/>
  <c r="H11" i="62"/>
  <c r="F10" i="60"/>
  <c r="K10" i="60"/>
  <c r="D11" i="60"/>
  <c r="I11" i="60"/>
  <c r="I10" i="58"/>
  <c r="N10" i="58"/>
  <c r="G11" i="58"/>
  <c r="D10" i="57"/>
  <c r="J10" i="57"/>
  <c r="B11" i="57"/>
  <c r="G11" i="57"/>
  <c r="H10" i="54"/>
  <c r="N10" i="54"/>
  <c r="F11" i="54"/>
  <c r="D10" i="53"/>
  <c r="I10" i="53"/>
  <c r="N10" i="53"/>
  <c r="G11" i="53"/>
  <c r="C10" i="50"/>
  <c r="I10" i="50"/>
  <c r="N10" i="50"/>
  <c r="F11" i="50"/>
  <c r="D10" i="48"/>
  <c r="I10" i="48"/>
  <c r="B11" i="48"/>
  <c r="G11" i="48"/>
  <c r="L11" i="48"/>
  <c r="C10" i="45"/>
  <c r="H10" i="45"/>
  <c r="M10" i="45"/>
  <c r="F11" i="45"/>
  <c r="K11" i="45"/>
  <c r="H10" i="41"/>
  <c r="M10" i="41"/>
  <c r="E11" i="41"/>
  <c r="M11" i="75"/>
  <c r="H11" i="75"/>
  <c r="B11" i="75"/>
  <c r="J10" i="75"/>
  <c r="I11" i="76"/>
  <c r="I10" i="76"/>
  <c r="L11" i="77"/>
  <c r="F11" i="77"/>
  <c r="N10" i="77"/>
  <c r="I10" i="77"/>
  <c r="E10" i="47"/>
  <c r="G11" i="56"/>
  <c r="D10" i="56"/>
  <c r="M10" i="66"/>
  <c r="N10" i="63"/>
  <c r="L11" i="76"/>
  <c r="B11" i="76"/>
  <c r="D10" i="75"/>
  <c r="H10" i="75"/>
  <c r="L10" i="75"/>
  <c r="C11" i="75"/>
  <c r="G11" i="75"/>
  <c r="K11" i="75"/>
  <c r="M11" i="62"/>
  <c r="I11" i="62"/>
  <c r="E11" i="62"/>
  <c r="N10" i="62"/>
  <c r="J10" i="62"/>
  <c r="F10" i="62"/>
  <c r="B10" i="62"/>
  <c r="N11" i="58"/>
  <c r="J11" i="58"/>
  <c r="F11" i="58"/>
  <c r="B11" i="58"/>
  <c r="K10" i="58"/>
  <c r="G10" i="58"/>
  <c r="C10" i="58"/>
  <c r="L11" i="54"/>
  <c r="H11" i="54"/>
  <c r="D11" i="54"/>
  <c r="M10" i="54"/>
  <c r="I10" i="54"/>
  <c r="E10" i="54"/>
  <c r="K11" i="50"/>
  <c r="G11" i="50"/>
  <c r="C11" i="50"/>
  <c r="L10" i="50"/>
  <c r="H10" i="50"/>
  <c r="D10" i="50"/>
  <c r="D10" i="77"/>
  <c r="H10" i="77"/>
  <c r="L10" i="77"/>
  <c r="C11" i="77"/>
  <c r="G11" i="77"/>
  <c r="K11" i="77"/>
  <c r="N11" i="41"/>
  <c r="J11" i="41"/>
  <c r="F11" i="41"/>
  <c r="B11" i="41"/>
  <c r="K10" i="41"/>
  <c r="G10" i="41"/>
  <c r="C10" i="41"/>
  <c r="G10" i="35"/>
  <c r="L11" i="66"/>
  <c r="B11" i="70"/>
  <c r="D10" i="76"/>
  <c r="B10" i="76"/>
  <c r="K10" i="76"/>
  <c r="F11" i="76"/>
  <c r="M11" i="76"/>
  <c r="N11" i="65"/>
  <c r="J11" i="65"/>
  <c r="K11" i="60"/>
  <c r="G11" i="60"/>
  <c r="C11" i="60"/>
  <c r="L10" i="60"/>
  <c r="H10" i="60"/>
  <c r="D10" i="60"/>
  <c r="L11" i="57"/>
  <c r="H11" i="57"/>
  <c r="D11" i="57"/>
  <c r="M10" i="57"/>
  <c r="I10" i="57"/>
  <c r="E10" i="57"/>
  <c r="N11" i="53"/>
  <c r="J11" i="53"/>
  <c r="F11" i="53"/>
  <c r="B11" i="53"/>
  <c r="K10" i="53"/>
  <c r="G10" i="53"/>
  <c r="C10" i="53"/>
  <c r="B10" i="48"/>
  <c r="F10" i="48"/>
  <c r="J10" i="48"/>
  <c r="N10" i="48"/>
  <c r="E11" i="48"/>
  <c r="I11" i="48"/>
  <c r="B10" i="45"/>
  <c r="F10" i="45"/>
  <c r="J10" i="45"/>
  <c r="N10" i="45"/>
  <c r="E11" i="45"/>
  <c r="I11" i="45"/>
  <c r="M11" i="67"/>
  <c r="H10" i="68"/>
  <c r="I10" i="64"/>
  <c r="N10" i="59"/>
  <c r="H11" i="52"/>
  <c r="M10" i="47"/>
  <c r="L10" i="67"/>
  <c r="I11" i="67"/>
  <c r="J11" i="35"/>
  <c r="L10" i="68"/>
  <c r="C10" i="38"/>
  <c r="C10" i="39"/>
  <c r="F11" i="39"/>
  <c r="N10" i="64"/>
  <c r="F11" i="63"/>
  <c r="G11" i="59"/>
  <c r="E10" i="69"/>
  <c r="L10" i="56"/>
  <c r="H10" i="51"/>
  <c r="H11" i="47"/>
  <c r="H11" i="43"/>
  <c r="J11" i="76"/>
  <c r="E11" i="76"/>
  <c r="M10" i="76"/>
  <c r="F10" i="76"/>
  <c r="K11" i="68"/>
  <c r="B11" i="39"/>
  <c r="K11" i="44"/>
  <c r="H10" i="67"/>
  <c r="E11" i="67"/>
  <c r="C11" i="68"/>
  <c r="G10" i="38"/>
  <c r="G10" i="39"/>
  <c r="J11" i="39"/>
  <c r="I10" i="66"/>
  <c r="G11" i="64"/>
  <c r="D10" i="59"/>
  <c r="L11" i="59"/>
  <c r="M10" i="69"/>
  <c r="E10" i="52"/>
  <c r="C11" i="51"/>
  <c r="D10" i="46"/>
  <c r="H10" i="44"/>
  <c r="B10" i="67"/>
  <c r="C10" i="67"/>
  <c r="H11" i="67"/>
  <c r="E10" i="68"/>
  <c r="D11" i="68"/>
  <c r="H10" i="39"/>
  <c r="C11" i="39"/>
  <c r="K11" i="39"/>
  <c r="E10" i="64"/>
  <c r="C11" i="64"/>
  <c r="C11" i="59"/>
  <c r="F10" i="69"/>
  <c r="F10" i="52"/>
  <c r="N10" i="52"/>
  <c r="I11" i="52"/>
  <c r="F10" i="47"/>
  <c r="N10" i="47"/>
  <c r="I11" i="47"/>
  <c r="C10" i="44"/>
  <c r="F11" i="44"/>
  <c r="N10" i="67"/>
  <c r="J10" i="67"/>
  <c r="F10" i="67"/>
  <c r="B11" i="67"/>
  <c r="K11" i="67"/>
  <c r="G11" i="67"/>
  <c r="C11" i="67"/>
  <c r="B11" i="35"/>
  <c r="B10" i="68"/>
  <c r="F10" i="68"/>
  <c r="J10" i="68"/>
  <c r="N10" i="68"/>
  <c r="E11" i="68"/>
  <c r="I11" i="68"/>
  <c r="M11" i="68"/>
  <c r="K10" i="38"/>
  <c r="N11" i="38"/>
  <c r="E10" i="39"/>
  <c r="I10" i="39"/>
  <c r="M10" i="39"/>
  <c r="D11" i="39"/>
  <c r="H11" i="39"/>
  <c r="L11" i="39"/>
  <c r="D11" i="66"/>
  <c r="F10" i="64"/>
  <c r="L10" i="64"/>
  <c r="D11" i="64"/>
  <c r="I11" i="64"/>
  <c r="C10" i="63"/>
  <c r="K11" i="63"/>
  <c r="F10" i="59"/>
  <c r="L10" i="59"/>
  <c r="D11" i="59"/>
  <c r="I11" i="59"/>
  <c r="D10" i="70"/>
  <c r="M11" i="70"/>
  <c r="I10" i="69"/>
  <c r="D11" i="69"/>
  <c r="L11" i="69"/>
  <c r="I10" i="52"/>
  <c r="D11" i="52"/>
  <c r="L11" i="52"/>
  <c r="K11" i="51"/>
  <c r="I10" i="47"/>
  <c r="D11" i="47"/>
  <c r="L11" i="47"/>
  <c r="D10" i="44"/>
  <c r="L10" i="44"/>
  <c r="G11" i="44"/>
  <c r="E10" i="43"/>
  <c r="J10" i="76"/>
  <c r="E10" i="76"/>
  <c r="K10" i="67"/>
  <c r="G10" i="67"/>
  <c r="L11" i="67"/>
  <c r="D11" i="67"/>
  <c r="I10" i="68"/>
  <c r="M10" i="68"/>
  <c r="H11" i="68"/>
  <c r="L11" i="68"/>
  <c r="D10" i="39"/>
  <c r="L10" i="39"/>
  <c r="G11" i="39"/>
  <c r="J10" i="64"/>
  <c r="H11" i="64"/>
  <c r="M11" i="64"/>
  <c r="E10" i="59"/>
  <c r="J10" i="59"/>
  <c r="H11" i="59"/>
  <c r="M11" i="59"/>
  <c r="N10" i="69"/>
  <c r="I11" i="69"/>
  <c r="K10" i="44"/>
  <c r="N11" i="44"/>
  <c r="M10" i="67"/>
  <c r="I10" i="67"/>
  <c r="E10" i="67"/>
  <c r="N11" i="67"/>
  <c r="J11" i="67"/>
  <c r="C10" i="35"/>
  <c r="F11" i="35"/>
  <c r="C10" i="68"/>
  <c r="G10" i="68"/>
  <c r="K10" i="68"/>
  <c r="B11" i="68"/>
  <c r="F11" i="68"/>
  <c r="J11" i="68"/>
  <c r="B11" i="38"/>
  <c r="B10" i="39"/>
  <c r="F10" i="39"/>
  <c r="J10" i="39"/>
  <c r="N10" i="39"/>
  <c r="E11" i="39"/>
  <c r="I11" i="39"/>
  <c r="E10" i="66"/>
  <c r="H11" i="66"/>
  <c r="B10" i="64"/>
  <c r="H10" i="64"/>
  <c r="M10" i="64"/>
  <c r="E11" i="64"/>
  <c r="H10" i="63"/>
  <c r="B10" i="59"/>
  <c r="H10" i="59"/>
  <c r="M10" i="59"/>
  <c r="E11" i="59"/>
  <c r="B10" i="69"/>
  <c r="J10" i="69"/>
  <c r="E11" i="69"/>
  <c r="B10" i="52"/>
  <c r="J10" i="52"/>
  <c r="E11" i="52"/>
  <c r="B10" i="47"/>
  <c r="J10" i="47"/>
  <c r="E11" i="47"/>
  <c r="G10" i="44"/>
  <c r="B11" i="44"/>
  <c r="L11" i="70"/>
  <c r="H11" i="70"/>
  <c r="D11" i="70"/>
  <c r="M10" i="70"/>
  <c r="I10" i="70"/>
  <c r="E10" i="70"/>
  <c r="M11" i="56"/>
  <c r="I11" i="56"/>
  <c r="E11" i="56"/>
  <c r="N10" i="56"/>
  <c r="J10" i="56"/>
  <c r="F10" i="56"/>
  <c r="B10" i="56"/>
  <c r="L11" i="56"/>
  <c r="H11" i="56"/>
  <c r="D11" i="56"/>
  <c r="M10" i="56"/>
  <c r="I10" i="56"/>
  <c r="E10" i="56"/>
  <c r="M11" i="46"/>
  <c r="I11" i="46"/>
  <c r="E11" i="46"/>
  <c r="N10" i="46"/>
  <c r="J10" i="46"/>
  <c r="F10" i="46"/>
  <c r="B10" i="46"/>
  <c r="L11" i="46"/>
  <c r="H11" i="46"/>
  <c r="D11" i="46"/>
  <c r="M10" i="46"/>
  <c r="I10" i="46"/>
  <c r="E10" i="46"/>
  <c r="K11" i="43"/>
  <c r="G11" i="43"/>
  <c r="C11" i="43"/>
  <c r="L10" i="43"/>
  <c r="H10" i="43"/>
  <c r="D10" i="43"/>
  <c r="N11" i="43"/>
  <c r="J11" i="43"/>
  <c r="F11" i="43"/>
  <c r="B11" i="43"/>
  <c r="K10" i="43"/>
  <c r="G10" i="43"/>
  <c r="C10" i="43"/>
  <c r="D10" i="35"/>
  <c r="L10" i="35"/>
  <c r="G11" i="35"/>
  <c r="K11" i="35"/>
  <c r="D10" i="38"/>
  <c r="C11" i="38"/>
  <c r="J10" i="66"/>
  <c r="E11" i="66"/>
  <c r="J10" i="63"/>
  <c r="G11" i="63"/>
  <c r="F10" i="70"/>
  <c r="C11" i="70"/>
  <c r="N11" i="70"/>
  <c r="B11" i="56"/>
  <c r="K10" i="51"/>
  <c r="G10" i="46"/>
  <c r="F10" i="43"/>
  <c r="I11" i="43"/>
  <c r="E10" i="35"/>
  <c r="M10" i="35"/>
  <c r="H11" i="35"/>
  <c r="I10" i="38"/>
  <c r="D11" i="38"/>
  <c r="H11" i="38"/>
  <c r="B10" i="35"/>
  <c r="F10" i="35"/>
  <c r="J10" i="35"/>
  <c r="N10" i="35"/>
  <c r="E11" i="35"/>
  <c r="I11" i="35"/>
  <c r="M11" i="35"/>
  <c r="B10" i="38"/>
  <c r="F10" i="38"/>
  <c r="J10" i="38"/>
  <c r="N10" i="38"/>
  <c r="E11" i="38"/>
  <c r="I11" i="38"/>
  <c r="M11" i="38"/>
  <c r="D10" i="66"/>
  <c r="H10" i="66"/>
  <c r="L10" i="66"/>
  <c r="C11" i="66"/>
  <c r="G11" i="66"/>
  <c r="K11" i="66"/>
  <c r="B10" i="63"/>
  <c r="G10" i="63"/>
  <c r="L10" i="63"/>
  <c r="E11" i="63"/>
  <c r="C10" i="70"/>
  <c r="H10" i="70"/>
  <c r="N10" i="70"/>
  <c r="F11" i="70"/>
  <c r="K11" i="70"/>
  <c r="C10" i="56"/>
  <c r="K10" i="56"/>
  <c r="F11" i="56"/>
  <c r="N11" i="56"/>
  <c r="G10" i="51"/>
  <c r="B11" i="51"/>
  <c r="C10" i="46"/>
  <c r="K10" i="46"/>
  <c r="F11" i="46"/>
  <c r="N11" i="46"/>
  <c r="B10" i="43"/>
  <c r="J10" i="43"/>
  <c r="E11" i="43"/>
  <c r="M11" i="43"/>
  <c r="N11" i="64"/>
  <c r="J11" i="64"/>
  <c r="F11" i="64"/>
  <c r="B11" i="64"/>
  <c r="K10" i="64"/>
  <c r="G10" i="64"/>
  <c r="C10" i="64"/>
  <c r="N11" i="59"/>
  <c r="J11" i="59"/>
  <c r="F11" i="59"/>
  <c r="B11" i="59"/>
  <c r="K10" i="59"/>
  <c r="G10" i="59"/>
  <c r="C10" i="59"/>
  <c r="K11" i="69"/>
  <c r="G11" i="69"/>
  <c r="C11" i="69"/>
  <c r="L10" i="69"/>
  <c r="H10" i="69"/>
  <c r="D10" i="69"/>
  <c r="N11" i="69"/>
  <c r="J11" i="69"/>
  <c r="F11" i="69"/>
  <c r="B11" i="69"/>
  <c r="K10" i="69"/>
  <c r="G10" i="69"/>
  <c r="C10" i="69"/>
  <c r="K11" i="52"/>
  <c r="G11" i="52"/>
  <c r="C11" i="52"/>
  <c r="L10" i="52"/>
  <c r="H10" i="52"/>
  <c r="D10" i="52"/>
  <c r="N11" i="52"/>
  <c r="J11" i="52"/>
  <c r="F11" i="52"/>
  <c r="B11" i="52"/>
  <c r="K10" i="52"/>
  <c r="G10" i="52"/>
  <c r="C10" i="52"/>
  <c r="K11" i="47"/>
  <c r="G11" i="47"/>
  <c r="C11" i="47"/>
  <c r="L10" i="47"/>
  <c r="H10" i="47"/>
  <c r="D10" i="47"/>
  <c r="N11" i="47"/>
  <c r="J11" i="47"/>
  <c r="F11" i="47"/>
  <c r="B11" i="47"/>
  <c r="K10" i="47"/>
  <c r="G10" i="47"/>
  <c r="C10" i="47"/>
  <c r="M11" i="44"/>
  <c r="I11" i="44"/>
  <c r="E11" i="44"/>
  <c r="N10" i="44"/>
  <c r="J10" i="44"/>
  <c r="F10" i="44"/>
  <c r="B10" i="44"/>
  <c r="L11" i="44"/>
  <c r="H11" i="44"/>
  <c r="D11" i="44"/>
  <c r="M10" i="44"/>
  <c r="I10" i="44"/>
  <c r="E10" i="44"/>
  <c r="L11" i="63"/>
  <c r="H11" i="63"/>
  <c r="D11" i="63"/>
  <c r="M10" i="63"/>
  <c r="I10" i="63"/>
  <c r="E10" i="63"/>
  <c r="M11" i="51"/>
  <c r="I11" i="51"/>
  <c r="E11" i="51"/>
  <c r="N10" i="51"/>
  <c r="J10" i="51"/>
  <c r="F10" i="51"/>
  <c r="B10" i="51"/>
  <c r="L11" i="51"/>
  <c r="H11" i="51"/>
  <c r="D11" i="51"/>
  <c r="M10" i="51"/>
  <c r="I10" i="51"/>
  <c r="E10" i="51"/>
  <c r="H10" i="35"/>
  <c r="C11" i="35"/>
  <c r="H10" i="38"/>
  <c r="L10" i="38"/>
  <c r="G11" i="38"/>
  <c r="K11" i="38"/>
  <c r="B10" i="66"/>
  <c r="F10" i="66"/>
  <c r="N10" i="66"/>
  <c r="I11" i="66"/>
  <c r="M11" i="66"/>
  <c r="D10" i="63"/>
  <c r="B11" i="63"/>
  <c r="M11" i="63"/>
  <c r="K10" i="70"/>
  <c r="I11" i="70"/>
  <c r="G10" i="56"/>
  <c r="J11" i="56"/>
  <c r="C10" i="51"/>
  <c r="F11" i="51"/>
  <c r="N11" i="51"/>
  <c r="B11" i="46"/>
  <c r="J11" i="46"/>
  <c r="N10" i="43"/>
  <c r="I10" i="35"/>
  <c r="D11" i="35"/>
  <c r="E10" i="38"/>
  <c r="M10" i="38"/>
  <c r="C10" i="66"/>
  <c r="G10" i="66"/>
  <c r="K10" i="66"/>
  <c r="B11" i="66"/>
  <c r="F11" i="66"/>
  <c r="J11" i="66"/>
  <c r="F10" i="63"/>
  <c r="K10" i="63"/>
  <c r="C11" i="63"/>
  <c r="I11" i="63"/>
  <c r="N11" i="63"/>
  <c r="B10" i="70"/>
  <c r="G10" i="70"/>
  <c r="L10" i="70"/>
  <c r="E11" i="70"/>
  <c r="J11" i="70"/>
  <c r="H10" i="56"/>
  <c r="C11" i="56"/>
  <c r="K11" i="56"/>
  <c r="D10" i="51"/>
  <c r="L10" i="51"/>
  <c r="G11" i="51"/>
  <c r="H10" i="46"/>
  <c r="C11" i="46"/>
  <c r="K11" i="46"/>
  <c r="I10" i="43"/>
  <c r="D11" i="43"/>
  <c r="L11" i="43"/>
  <c r="K11" i="76"/>
  <c r="G11" i="76"/>
  <c r="C11" i="76"/>
  <c r="L10" i="76"/>
  <c r="H10" i="76"/>
</calcChain>
</file>

<file path=xl/sharedStrings.xml><?xml version="1.0" encoding="utf-8"?>
<sst xmlns="http://schemas.openxmlformats.org/spreadsheetml/2006/main" count="14094" uniqueCount="209">
  <si>
    <t>Pay Maximum Increase Rate</t>
  </si>
  <si>
    <t>Locality Pay Rates</t>
  </si>
  <si>
    <t>2025 Maximum Pay</t>
  </si>
  <si>
    <t xml:space="preserve">Note:  Pay rates for FAA employees, including locality pay, are capped by law at $225,700 — the rate for level II of the Executive Schedule (P.L. 104-264 paragraph 40122 c).  </t>
  </si>
  <si>
    <t>Alaska</t>
  </si>
  <si>
    <t>Albany</t>
  </si>
  <si>
    <t>Albuquerque</t>
  </si>
  <si>
    <t>Atlanta</t>
  </si>
  <si>
    <t>Austin</t>
  </si>
  <si>
    <t>Birmingham</t>
  </si>
  <si>
    <t>Boston</t>
  </si>
  <si>
    <t>Core Compensation Plan Pay Bands, effective January 12, 2025</t>
  </si>
  <si>
    <t>Buffalo</t>
  </si>
  <si>
    <t>Burlington</t>
  </si>
  <si>
    <t>Charlotte</t>
  </si>
  <si>
    <t>Chicago</t>
  </si>
  <si>
    <t>Cincinnati</t>
  </si>
  <si>
    <t>Cleveland</t>
  </si>
  <si>
    <t>Colorado Springs</t>
  </si>
  <si>
    <t>Columbus</t>
  </si>
  <si>
    <t>Corpus Christi</t>
  </si>
  <si>
    <t>Dallas</t>
  </si>
  <si>
    <t>Davenport</t>
  </si>
  <si>
    <t>Dayton</t>
  </si>
  <si>
    <t>Denver</t>
  </si>
  <si>
    <t>Des Moines</t>
  </si>
  <si>
    <t>Detroit</t>
  </si>
  <si>
    <t>Fresno</t>
  </si>
  <si>
    <t>Harrisburg</t>
  </si>
  <si>
    <t>Hartford</t>
  </si>
  <si>
    <t>Hawaii</t>
  </si>
  <si>
    <t>Houston</t>
  </si>
  <si>
    <t>Huntsville</t>
  </si>
  <si>
    <t>Indianapolis</t>
  </si>
  <si>
    <t>Kansas City</t>
  </si>
  <si>
    <t>Laredo</t>
  </si>
  <si>
    <t>Las Vegas</t>
  </si>
  <si>
    <t>Los Angeles</t>
  </si>
  <si>
    <t>Miami</t>
  </si>
  <si>
    <t>Milwaukee</t>
  </si>
  <si>
    <t>Minneapolis</t>
  </si>
  <si>
    <t>New York</t>
  </si>
  <si>
    <t>Omaha</t>
  </si>
  <si>
    <t>Palm Bay</t>
  </si>
  <si>
    <t>Philadelphia</t>
  </si>
  <si>
    <t>Phoenix</t>
  </si>
  <si>
    <t>Pittsburgh</t>
  </si>
  <si>
    <t>Portland</t>
  </si>
  <si>
    <t>Raleigh</t>
  </si>
  <si>
    <t>Reno</t>
  </si>
  <si>
    <t>Richmond</t>
  </si>
  <si>
    <t>Rochester</t>
  </si>
  <si>
    <t>Sacramento</t>
  </si>
  <si>
    <t>San Antonio</t>
  </si>
  <si>
    <t>San Diego</t>
  </si>
  <si>
    <t>San Francisco</t>
  </si>
  <si>
    <t>Seattle</t>
  </si>
  <si>
    <t>Spokane</t>
  </si>
  <si>
    <t>St. Louis</t>
  </si>
  <si>
    <t>Tucson</t>
  </si>
  <si>
    <t>Virginia Beach</t>
  </si>
  <si>
    <t>Washington</t>
  </si>
  <si>
    <t>Rest of United States</t>
  </si>
  <si>
    <t>International</t>
  </si>
  <si>
    <t>LOCALITY INDEX</t>
  </si>
  <si>
    <t>Click on the appropriate link below to view the pay structure for a specific locality.</t>
  </si>
  <si>
    <t>No Locality</t>
  </si>
  <si>
    <t>Albany, NY</t>
  </si>
  <si>
    <t>Albuquerque-Santa Fe, NM</t>
  </si>
  <si>
    <t>Atlanta, GA</t>
  </si>
  <si>
    <t>Austin, TX</t>
  </si>
  <si>
    <t>Birmingham-Hoover-Talladega, AL</t>
  </si>
  <si>
    <t>Boston, Worcester-Lawrence, Massachusetts - New Hampshire - Maine - Connecticut</t>
  </si>
  <si>
    <t>Burlington-South Burlington, VT</t>
  </si>
  <si>
    <t>Charlotte-Concord, NC-SC</t>
  </si>
  <si>
    <t>Chicago-Gary-Kenosha, Illinois - Indiana - Wisconsin</t>
  </si>
  <si>
    <t>Cincinnati-Hamilton, Ohio - Kentucky - Indiana</t>
  </si>
  <si>
    <t>Cleveland-Akron, Ohio</t>
  </si>
  <si>
    <t>Colorado Springs, CO</t>
  </si>
  <si>
    <t>Columbus, Ohio</t>
  </si>
  <si>
    <t>Corpus Christi-Kingsville-Alice, TX</t>
  </si>
  <si>
    <t>Dallas-Fort Worth, Texas</t>
  </si>
  <si>
    <t>Davenport-Moline, IA-IL</t>
  </si>
  <si>
    <t>Dayton-Springfield, Ohio</t>
  </si>
  <si>
    <t>Denver-Boulder-Greeley, Colorado</t>
  </si>
  <si>
    <t>Des Moines, Iowa</t>
  </si>
  <si>
    <t>Detroit-Ann Arbor-Flint, Michigan</t>
  </si>
  <si>
    <t>Fresno-Madera-Hanford, CA</t>
  </si>
  <si>
    <t>Harrisburg-Lebanon,PA</t>
  </si>
  <si>
    <t>Hartford, Connecticut (including all of New London County, CT)</t>
  </si>
  <si>
    <t>Houston-Galveston-Brazoria, Texas</t>
  </si>
  <si>
    <t>Huntsville, Alabama</t>
  </si>
  <si>
    <t>Indianapolis, Indiana</t>
  </si>
  <si>
    <t>Kansas City, MO-KS</t>
  </si>
  <si>
    <t>Laredo, TX</t>
  </si>
  <si>
    <t>Las Vegas-Henderson, NV-AZ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</si>
  <si>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</si>
  <si>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</si>
  <si>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</si>
  <si>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</si>
  <si>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</si>
  <si>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Omaha -Council Bluffs-Fremont, NE-IA</t>
  </si>
  <si>
    <t>Palm Bay, Florida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</si>
  <si>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</si>
  <si>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</si>
  <si>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</si>
  <si>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</si>
  <si>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</si>
  <si>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Reno-Fernley, NV</t>
  </si>
  <si>
    <t>Richmond-Petersburg, Virginia</t>
  </si>
  <si>
    <t>Rochester-Batavia-Seneca Falls, NY</t>
  </si>
  <si>
    <t>Sacramento-Yolo, California</t>
  </si>
  <si>
    <t>San Antonio-New Braunfels-Pearsall, TX</t>
  </si>
  <si>
    <t>San Diego, California</t>
  </si>
  <si>
    <t>San Francisco-Oakland-San Jose, California</t>
  </si>
  <si>
    <t>Seattle-Tacoma-Bremerton, Washington</t>
  </si>
  <si>
    <t>Spokane-Spokane Valley-Coeur d'Alene, WA-ID</t>
  </si>
  <si>
    <t>St Louis-St Charlies-Farmingron, MO-IL</t>
  </si>
  <si>
    <t>Tucson, AZ</t>
  </si>
  <si>
    <t>Virginia Beach-Norfolk, VA-NC</t>
  </si>
  <si>
    <t xml:space="preserve">Washington-Baltimore, District of Columbia - Maryland - Virginia - West Virginia </t>
  </si>
  <si>
    <t xml:space="preserve">Rest of United States  </t>
  </si>
  <si>
    <t>*This table is designed to provide the user with pay band limits. Employee calculations made from this table may vary by $1 due to rounding.</t>
  </si>
  <si>
    <t>No Locality:</t>
  </si>
  <si>
    <t>Percentage:</t>
  </si>
  <si>
    <t xml:space="preserve">Pay Band 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</si>
  <si>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</si>
  <si>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</si>
  <si>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</si>
  <si>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</si>
  <si>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</si>
  <si>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</si>
  <si>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</si>
  <si>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</si>
  <si>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</si>
  <si>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</si>
  <si>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</si>
  <si>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</si>
  <si>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</si>
  <si>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Minimum </t>
  </si>
  <si>
    <t xml:space="preserve">Maximum </t>
  </si>
  <si>
    <t xml:space="preserve">Minimum w/loc </t>
  </si>
  <si>
    <t xml:space="preserve">Maximum w/loc </t>
  </si>
  <si>
    <t>Student</t>
  </si>
  <si>
    <t>Level 1</t>
  </si>
  <si>
    <t>Level 2</t>
  </si>
  <si>
    <t>Level 3</t>
  </si>
  <si>
    <t>FG-1/2</t>
  </si>
  <si>
    <t>FG-3/4</t>
  </si>
  <si>
    <t>FG-5-9</t>
  </si>
  <si>
    <t>Clerical Support</t>
  </si>
  <si>
    <t>FG-1-4</t>
  </si>
  <si>
    <t>FG-5/6</t>
  </si>
  <si>
    <t>FG-7/8</t>
  </si>
  <si>
    <t>Mgr. 1</t>
  </si>
  <si>
    <t>Mgr. 2</t>
  </si>
  <si>
    <t>Admin. Support</t>
  </si>
  <si>
    <t>FG-3-6</t>
  </si>
  <si>
    <t>FG-9/10</t>
  </si>
  <si>
    <t>FG-8 &amp; below</t>
  </si>
  <si>
    <t>FG-9 &amp; above</t>
  </si>
  <si>
    <t>Technical Support</t>
  </si>
  <si>
    <t>FG-9-11</t>
  </si>
  <si>
    <t>FG-11 &amp; below</t>
  </si>
  <si>
    <t>FG-12 &amp; above</t>
  </si>
  <si>
    <t>Para-Professional</t>
  </si>
  <si>
    <t>FG-7-9</t>
  </si>
  <si>
    <t>FG-10/11</t>
  </si>
  <si>
    <t>FG-12/13</t>
  </si>
  <si>
    <t>FG-13 &amp; below</t>
  </si>
  <si>
    <t>FG-14 &amp; above</t>
  </si>
  <si>
    <t>Professional</t>
  </si>
  <si>
    <t>Level 4</t>
  </si>
  <si>
    <t>Level 5</t>
  </si>
  <si>
    <t>FG-12</t>
  </si>
  <si>
    <t>FG-13</t>
  </si>
  <si>
    <t>FG-14/15</t>
  </si>
  <si>
    <t>Mgr. 3</t>
  </si>
  <si>
    <t>FG-14</t>
  </si>
  <si>
    <t>FG-15 &amp; above</t>
  </si>
  <si>
    <t>Technical</t>
  </si>
  <si>
    <t>FG-10-12</t>
  </si>
  <si>
    <t>FG-15</t>
  </si>
  <si>
    <t>FG-14 &amp; below</t>
  </si>
  <si>
    <t>None</t>
  </si>
  <si>
    <t>Engineering</t>
  </si>
  <si>
    <t>FG-5/7/9</t>
  </si>
  <si>
    <t>FG-11/12</t>
  </si>
  <si>
    <t>**Specialized
602 (Physician)</t>
  </si>
  <si>
    <t>Level 1**</t>
  </si>
  <si>
    <t>Level 2**</t>
  </si>
  <si>
    <t>FG-13/14</t>
  </si>
  <si>
    <t>Specialized
610 (Nurses)
603 (Phys. Asst)</t>
  </si>
  <si>
    <t>FG-9 &amp; below</t>
  </si>
  <si>
    <t>FG-10/12</t>
  </si>
  <si>
    <t>FG-14&amp;below</t>
  </si>
  <si>
    <t>Specialized
802 (Eng. Tech.)
856 (Elec. Tech.)
2101 (Trans. Spec)</t>
  </si>
  <si>
    <t xml:space="preserve">FG-13 &amp; below </t>
  </si>
  <si>
    <t>Specialized
905 (Attorney)</t>
  </si>
  <si>
    <t>Specialized
1815 (Investigator)
1825(ASI)</t>
  </si>
  <si>
    <t>FG-10/11/12</t>
  </si>
  <si>
    <t>Mgr, 1</t>
  </si>
  <si>
    <t>Specialized
2152 (Air Traf. Cont
except Flight Service)</t>
  </si>
  <si>
    <t>Specialized 2152
Air Traf. Cont
Flight Service field positions</t>
  </si>
  <si>
    <t>Specialized
2181 (Pilot)</t>
  </si>
  <si>
    <t>FG-9/11/12</t>
  </si>
  <si>
    <t>**Career level 1 and level 2 definitions include both managerial and nonmanagerial positions</t>
  </si>
  <si>
    <t>Core Compensation Plan Pay Bands, effective January 14, 2024</t>
  </si>
  <si>
    <t>Locality: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</si>
</sst>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;;;"/>
  </numFmts>
  <fonts count="2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/>
    <xf numFmtId="10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6" fontId="5" fillId="0" borderId="1" xfId="0" applyNumberFormat="1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6" fontId="5" fillId="0" borderId="3" xfId="0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1" xfId="0" applyBorder="1"/>
    <xf numFmtId="44" fontId="5" fillId="3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0" xfId="0" applyFont="1"/>
    <xf numFmtId="0" fontId="4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0" xfId="0" applyFont="1" applyFill="1"/>
    <xf numFmtId="0" fontId="10" fillId="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Protection="1"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14" fillId="0" borderId="0" xfId="2" applyBorder="1" applyAlignment="1" applyProtection="1"/>
    <xf numFmtId="0" fontId="2" fillId="0" borderId="0" xfId="0" applyFont="1" applyBorder="1" applyAlignment="1"/>
    <xf numFmtId="0" fontId="15" fillId="0" borderId="0" xfId="0" applyFont="1" applyBorder="1" applyAlignment="1"/>
    <xf numFmtId="0" fontId="0" fillId="0" borderId="0" xfId="0" applyBorder="1" applyAlignment="1"/>
    <xf numFmtId="0" fontId="14" fillId="0" borderId="0" xfId="2" applyAlignment="1" applyProtection="1"/>
    <xf numFmtId="0" fontId="1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18" fillId="0" borderId="0" xfId="0" applyFont="1"/>
    <xf numFmtId="0" fontId="2" fillId="0" borderId="0" xfId="0" applyFont="1"/>
    <xf numFmtId="0" fontId="3" fillId="5" borderId="1" xfId="0" applyFont="1" applyFill="1" applyBorder="1" applyAlignment="1">
      <alignment horizontal="center"/>
    </xf>
    <xf numFmtId="6" fontId="4" fillId="0" borderId="1" xfId="0" applyNumberFormat="1" applyFont="1" applyBorder="1" applyAlignment="1">
      <alignment horizontal="right"/>
    </xf>
    <xf numFmtId="6" fontId="4" fillId="0" borderId="2" xfId="0" applyNumberFormat="1" applyFont="1" applyBorder="1" applyAlignment="1">
      <alignment horizontal="right"/>
    </xf>
    <xf numFmtId="0" fontId="22" fillId="0" borderId="0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" fillId="6" borderId="13" xfId="0" applyFont="1" applyFill="1" applyBorder="1" applyAlignment="1" applyProtection="1">
      <alignment horizontal="left"/>
      <protection hidden="1"/>
    </xf>
    <xf numFmtId="0" fontId="2" fillId="0" borderId="14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5" fontId="2" fillId="6" borderId="13" xfId="0" applyNumberFormat="1" applyFont="1" applyFill="1" applyBorder="1" applyAlignment="1">
      <alignment horizontal="center" wrapText="1"/>
    </xf>
    <xf numFmtId="0" fontId="17" fillId="6" borderId="13" xfId="0" applyFont="1" applyFill="1" applyBorder="1" applyAlignment="1">
      <alignment vertical="center"/>
    </xf>
    <xf numFmtId="6" fontId="2" fillId="4" borderId="13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Protection="1">
      <protection hidden="1"/>
    </xf>
    <xf numFmtId="0" fontId="14" fillId="0" borderId="0" xfId="2" applyFill="1" applyAlignment="1" applyProtection="1"/>
    <xf numFmtId="0" fontId="0" fillId="0" borderId="0" xfId="0" applyFill="1" applyBorder="1" applyAlignment="1"/>
    <xf numFmtId="0" fontId="0" fillId="0" borderId="0" xfId="0" applyFill="1"/>
    <xf numFmtId="0" fontId="2" fillId="0" borderId="0" xfId="0" applyFont="1" applyFill="1" applyBorder="1" applyProtection="1">
      <protection hidden="1"/>
    </xf>
    <xf numFmtId="0" fontId="0" fillId="0" borderId="0" xfId="0" applyFill="1" applyBorder="1"/>
    <xf numFmtId="0" fontId="17" fillId="6" borderId="10" xfId="0" applyFont="1" applyFill="1" applyBorder="1"/>
    <xf numFmtId="0" fontId="0" fillId="6" borderId="11" xfId="0" applyFill="1" applyBorder="1" applyAlignment="1"/>
    <xf numFmtId="6" fontId="4" fillId="0" borderId="2" xfId="0" applyNumberFormat="1" applyFont="1" applyBorder="1" applyAlignment="1" applyProtection="1">
      <alignment horizontal="right"/>
      <protection hidden="1"/>
    </xf>
    <xf numFmtId="166" fontId="2" fillId="4" borderId="13" xfId="0" applyNumberFormat="1" applyFont="1" applyFill="1" applyBorder="1" applyAlignment="1" applyProtection="1">
      <alignment horizontal="center"/>
      <protection hidden="1"/>
    </xf>
    <xf numFmtId="166" fontId="2" fillId="7" borderId="0" xfId="0" applyNumberFormat="1" applyFont="1" applyFill="1"/>
    <xf numFmtId="166" fontId="2" fillId="8" borderId="0" xfId="0" applyNumberFormat="1" applyFont="1" applyFill="1"/>
    <xf numFmtId="0" fontId="2" fillId="9" borderId="0" xfId="0" applyFont="1" applyFill="1"/>
    <xf numFmtId="0" fontId="11" fillId="0" borderId="0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0" fillId="0" borderId="22" xfId="0" applyBorder="1"/>
    <xf numFmtId="0" fontId="4" fillId="2" borderId="21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0" borderId="21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6" xfId="0" applyFont="1" applyBorder="1" applyAlignment="1">
      <alignment horizontal="right"/>
    </xf>
    <xf numFmtId="6" fontId="5" fillId="0" borderId="27" xfId="0" applyNumberFormat="1" applyFont="1" applyBorder="1"/>
    <xf numFmtId="6" fontId="5" fillId="0" borderId="23" xfId="0" applyNumberFormat="1" applyFont="1" applyBorder="1"/>
    <xf numFmtId="0" fontId="5" fillId="3" borderId="21" xfId="0" applyFont="1" applyFill="1" applyBorder="1"/>
    <xf numFmtId="44" fontId="5" fillId="3" borderId="23" xfId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0" fontId="23" fillId="0" borderId="13" xfId="0" applyNumberFormat="1" applyFont="1" applyBorder="1" applyAlignment="1">
      <alignment horizontal="center" wrapText="1"/>
    </xf>
    <xf numFmtId="0" fontId="1" fillId="0" borderId="0" xfId="0" applyFont="1" applyProtection="1">
      <protection hidden="1"/>
    </xf>
    <xf numFmtId="0" fontId="1" fillId="10" borderId="0" xfId="0" applyFont="1" applyFill="1" applyProtection="1">
      <protection hidden="1"/>
    </xf>
    <xf numFmtId="0" fontId="2" fillId="6" borderId="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19" fillId="5" borderId="19" xfId="0" applyFont="1" applyFill="1" applyBorder="1" applyAlignment="1">
      <alignment horizontal="left" wrapText="1"/>
    </xf>
    <xf numFmtId="0" fontId="19" fillId="5" borderId="8" xfId="0" applyFont="1" applyFill="1" applyBorder="1" applyAlignment="1">
      <alignment horizontal="left" wrapText="1"/>
    </xf>
    <xf numFmtId="0" fontId="19" fillId="5" borderId="20" xfId="0" applyFont="1" applyFill="1" applyBorder="1" applyAlignment="1">
      <alignment horizontal="left" wrapText="1"/>
    </xf>
    <xf numFmtId="0" fontId="20" fillId="5" borderId="15" xfId="0" applyFont="1" applyFill="1" applyBorder="1" applyAlignment="1">
      <alignment horizontal="center" wrapText="1"/>
    </xf>
    <xf numFmtId="0" fontId="21" fillId="5" borderId="16" xfId="0" applyFont="1" applyFill="1" applyBorder="1" applyAlignment="1">
      <alignment horizontal="center" wrapText="1"/>
    </xf>
    <xf numFmtId="0" fontId="21" fillId="5" borderId="17" xfId="0" applyFont="1" applyFill="1" applyBorder="1" applyAlignment="1">
      <alignment horizontal="center" wrapText="1"/>
    </xf>
    <xf numFmtId="0" fontId="0" fillId="0" borderId="5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0" fillId="5" borderId="5" xfId="0" applyFont="1" applyFill="1" applyBorder="1" applyAlignment="1">
      <alignment horizontal="center" wrapText="1"/>
    </xf>
    <xf numFmtId="0" fontId="21" fillId="5" borderId="8" xfId="0" applyFont="1" applyFill="1" applyBorder="1" applyAlignment="1">
      <alignment horizontal="center" wrapText="1"/>
    </xf>
    <xf numFmtId="0" fontId="21" fillId="5" borderId="9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5" borderId="5" xfId="0" applyFont="1" applyFill="1" applyBorder="1" applyAlignment="1"/>
    <xf numFmtId="0" fontId="2" fillId="5" borderId="8" xfId="0" applyFont="1" applyFill="1" applyBorder="1" applyAlignment="1"/>
    <xf numFmtId="0" fontId="2" fillId="5" borderId="9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19" fillId="5" borderId="5" xfId="0" applyFont="1" applyFill="1" applyBorder="1" applyAlignment="1">
      <alignment horizontal="left" wrapText="1"/>
    </xf>
    <xf numFmtId="0" fontId="19" fillId="5" borderId="9" xfId="0" applyFont="1" applyFill="1" applyBorder="1" applyAlignment="1">
      <alignment horizontal="left" wrapText="1"/>
    </xf>
    <xf numFmtId="0" fontId="1" fillId="0" borderId="0" xfId="0" applyFont="1" applyBorder="1" applyAlignment="1"/>
    <xf numFmtId="0" fontId="19" fillId="5" borderId="10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2" fillId="0" borderId="14" xfId="0" applyFont="1" applyBorder="1"/>
    <xf numFmtId="0" fontId="2" fillId="0" borderId="0" xfId="0" applyFont="1" applyBorder="1"/>
    <xf numFmtId="0" fontId="2" fillId="0" borderId="18" xfId="0" applyFont="1" applyBorder="1"/>
    <xf numFmtId="165" fontId="2" fillId="0" borderId="0" xfId="0" applyNumberFormat="1" applyFont="1"/>
    <xf numFmtId="0" fontId="2" fillId="0" borderId="0" xfId="0" applyFont="1" applyFill="1"/>
    <xf numFmtId="0" fontId="2" fillId="0" borderId="0" xfId="0" applyFont="1" applyFill="1" applyBorder="1"/>
    <xf numFmtId="0" fontId="2" fillId="0" borderId="1" xfId="0" applyFont="1" applyBorder="1"/>
    <xf numFmtId="10" fontId="2" fillId="5" borderId="5" xfId="0" applyNumberFormat="1" applyFont="1" applyFill="1" applyBorder="1" applyAlignment="1">
      <alignment horizontal="left" vertical="center"/>
    </xf>
    <xf numFmtId="10" fontId="2" fillId="0" borderId="8" xfId="0" applyNumberFormat="1" applyFont="1" applyBorder="1" applyAlignment="1">
      <alignment horizontal="centerContinuous" vertical="center"/>
    </xf>
    <xf numFmtId="10" fontId="2" fillId="0" borderId="1" xfId="0" applyNumberFormat="1" applyFont="1" applyBorder="1" applyAlignment="1">
      <alignment horizontal="centerContinuous" vertical="center"/>
    </xf>
    <xf numFmtId="0" fontId="2" fillId="0" borderId="6" xfId="0" applyFont="1" applyFill="1" applyBorder="1"/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Q65"/>
  <sheetViews>
    <sheetView workbookViewId="0">
      <selection activeCell="B7" sqref="B7:B65"/>
    </sheetView>
  </sheetViews>
  <sheetFormatPr defaultRowHeight="13.15"/>
  <cols>
    <col min="1" max="1" width="17.7109375" customWidth="1"/>
    <col min="2" max="2" width="14.7109375" customWidth="1"/>
    <col min="3" max="3" width="2.7109375" customWidth="1"/>
    <col min="4" max="4" width="18.7109375" customWidth="1"/>
    <col min="5" max="5" width="2.7109375" customWidth="1"/>
    <col min="6" max="6" width="97.7109375" customWidth="1"/>
    <col min="7" max="7" width="2.7109375" customWidth="1"/>
    <col min="15" max="15" width="15.28515625" customWidth="1"/>
  </cols>
  <sheetData>
    <row r="5" spans="1:17" ht="13.9" thickBot="1">
      <c r="H5" s="46" t="s">
        <v>0</v>
      </c>
    </row>
    <row r="6" spans="1:17" ht="45.75" customHeight="1" thickBot="1">
      <c r="A6" s="73" t="s">
        <v>1</v>
      </c>
      <c r="B6" s="107">
        <v>2025</v>
      </c>
      <c r="D6" s="55" t="s">
        <v>2</v>
      </c>
      <c r="F6" s="108" t="s">
        <v>3</v>
      </c>
      <c r="G6" s="56"/>
      <c r="H6" s="58">
        <v>1.022E-2</v>
      </c>
      <c r="I6" s="58">
        <v>1.022E-2</v>
      </c>
      <c r="J6" s="57"/>
      <c r="K6" s="57"/>
      <c r="L6" s="57"/>
      <c r="M6" s="57"/>
      <c r="N6" s="57"/>
      <c r="O6" s="57"/>
      <c r="P6" s="57"/>
      <c r="Q6" s="57"/>
    </row>
    <row r="7" spans="1:17" ht="14.45" thickBot="1">
      <c r="A7" s="105" t="s">
        <v>4</v>
      </c>
      <c r="B7" s="104">
        <v>0.3236</v>
      </c>
      <c r="C7" s="53"/>
      <c r="D7" s="60">
        <v>225700</v>
      </c>
    </row>
    <row r="8" spans="1:17" ht="14.45" thickBot="1">
      <c r="A8" s="105" t="s">
        <v>5</v>
      </c>
      <c r="B8" s="104">
        <v>0.2077</v>
      </c>
      <c r="C8" s="53"/>
      <c r="D8" s="70">
        <f>199300*1.022</f>
        <v>203684.6</v>
      </c>
    </row>
    <row r="9" spans="1:17" ht="14.45" thickBot="1">
      <c r="A9" s="105" t="s">
        <v>6</v>
      </c>
      <c r="B9" s="104">
        <v>0.18329999999999999</v>
      </c>
      <c r="C9" s="53"/>
    </row>
    <row r="10" spans="1:17" ht="14.45" thickBot="1">
      <c r="A10" s="36" t="s">
        <v>7</v>
      </c>
      <c r="B10" s="104">
        <v>0.2379</v>
      </c>
      <c r="C10" s="36"/>
    </row>
    <row r="11" spans="1:17" ht="14.45" thickBot="1">
      <c r="A11" s="105" t="s">
        <v>8</v>
      </c>
      <c r="B11" s="104">
        <v>0.20349999999999999</v>
      </c>
      <c r="C11" s="36"/>
    </row>
    <row r="12" spans="1:17" ht="14.45" thickBot="1">
      <c r="A12" s="105" t="s">
        <v>9</v>
      </c>
      <c r="B12" s="104">
        <v>0.18240000000000001</v>
      </c>
      <c r="C12" s="36"/>
    </row>
    <row r="13" spans="1:17" ht="16.149999999999999" thickBot="1">
      <c r="A13" s="36" t="s">
        <v>10</v>
      </c>
      <c r="B13" s="104">
        <v>0.32579999999999998</v>
      </c>
      <c r="C13" s="36"/>
      <c r="F13" s="59" t="s">
        <v>11</v>
      </c>
    </row>
    <row r="14" spans="1:17" ht="14.45" thickBot="1">
      <c r="A14" s="36" t="s">
        <v>12</v>
      </c>
      <c r="B14" s="104">
        <v>0.22409999999999999</v>
      </c>
      <c r="C14" s="36"/>
    </row>
    <row r="15" spans="1:17" ht="14.45" thickBot="1">
      <c r="A15" s="36" t="s">
        <v>13</v>
      </c>
      <c r="B15" s="104">
        <v>0.19450000000000001</v>
      </c>
      <c r="C15" s="36"/>
    </row>
    <row r="16" spans="1:17" ht="14.45" thickBot="1">
      <c r="A16" s="105" t="s">
        <v>14</v>
      </c>
      <c r="B16" s="104">
        <v>0.19670000000000001</v>
      </c>
      <c r="C16" s="36"/>
    </row>
    <row r="17" spans="1:4" ht="14.45" thickBot="1">
      <c r="A17" s="36" t="s">
        <v>15</v>
      </c>
      <c r="B17" s="104">
        <v>0.30859999999999999</v>
      </c>
      <c r="C17" s="36"/>
    </row>
    <row r="18" spans="1:4" ht="14.45" thickBot="1">
      <c r="A18" s="36" t="s">
        <v>16</v>
      </c>
      <c r="B18" s="104">
        <v>0.21929999999999999</v>
      </c>
      <c r="C18" s="36"/>
    </row>
    <row r="19" spans="1:4" ht="14.45" thickBot="1">
      <c r="A19" s="36" t="s">
        <v>17</v>
      </c>
      <c r="B19" s="104">
        <v>0.2223</v>
      </c>
      <c r="C19" s="36"/>
    </row>
    <row r="20" spans="1:4" ht="14.45" thickBot="1">
      <c r="A20" s="105" t="s">
        <v>18</v>
      </c>
      <c r="B20" s="104">
        <v>0.20150000000000001</v>
      </c>
      <c r="C20" s="36"/>
    </row>
    <row r="21" spans="1:4" ht="14.45" thickBot="1">
      <c r="A21" s="36" t="s">
        <v>19</v>
      </c>
      <c r="B21" s="104">
        <v>0.2215</v>
      </c>
      <c r="C21" s="36"/>
    </row>
    <row r="22" spans="1:4" ht="14.45" thickBot="1">
      <c r="A22" s="36" t="s">
        <v>20</v>
      </c>
      <c r="B22" s="104">
        <v>0.17630000000000001</v>
      </c>
      <c r="C22" s="36"/>
    </row>
    <row r="23" spans="1:4" ht="14.45" thickBot="1">
      <c r="A23" s="36" t="s">
        <v>21</v>
      </c>
      <c r="B23" s="104">
        <v>0.27260000000000001</v>
      </c>
      <c r="C23" s="36"/>
    </row>
    <row r="24" spans="1:4" ht="14.45" thickBot="1">
      <c r="A24" s="105" t="s">
        <v>22</v>
      </c>
      <c r="B24" s="104">
        <v>0.1893</v>
      </c>
      <c r="C24" s="36"/>
      <c r="D24" s="37"/>
    </row>
    <row r="25" spans="1:4" ht="14.45" thickBot="1">
      <c r="A25" s="36" t="s">
        <v>23</v>
      </c>
      <c r="B25" s="104">
        <v>0.2142</v>
      </c>
      <c r="C25" s="36"/>
    </row>
    <row r="26" spans="1:4" ht="14.45" thickBot="1">
      <c r="A26" s="36" t="s">
        <v>24</v>
      </c>
      <c r="B26" s="104">
        <v>0.30520000000000003</v>
      </c>
      <c r="C26" s="36"/>
    </row>
    <row r="27" spans="1:4" ht="14.45" thickBot="1">
      <c r="A27" s="36" t="s">
        <v>25</v>
      </c>
      <c r="B27" s="104">
        <v>0.18010000000000001</v>
      </c>
      <c r="C27" s="36"/>
    </row>
    <row r="28" spans="1:4" ht="14.45" thickBot="1">
      <c r="A28" s="36" t="s">
        <v>26</v>
      </c>
      <c r="B28" s="104">
        <v>0.29120000000000001</v>
      </c>
      <c r="C28" s="36"/>
    </row>
    <row r="29" spans="1:4" ht="14.45" thickBot="1">
      <c r="A29" s="106" t="s">
        <v>27</v>
      </c>
      <c r="B29" s="104">
        <v>0.17649999999999999</v>
      </c>
      <c r="C29" s="36"/>
    </row>
    <row r="30" spans="1:4" ht="14.45" thickBot="1">
      <c r="A30" s="105" t="s">
        <v>28</v>
      </c>
      <c r="B30" s="104">
        <v>0.1943</v>
      </c>
      <c r="C30" s="36"/>
    </row>
    <row r="31" spans="1:4" ht="14.45" thickBot="1">
      <c r="A31" s="36" t="s">
        <v>29</v>
      </c>
      <c r="B31" s="104">
        <v>0.32079999999999997</v>
      </c>
      <c r="C31" s="54"/>
    </row>
    <row r="32" spans="1:4" ht="14.45" thickBot="1">
      <c r="A32" s="36" t="s">
        <v>30</v>
      </c>
      <c r="B32" s="104">
        <v>0.22209999999999999</v>
      </c>
      <c r="C32" s="36"/>
    </row>
    <row r="33" spans="1:10" ht="14.45" thickBot="1">
      <c r="A33" s="36" t="s">
        <v>31</v>
      </c>
      <c r="B33" s="104">
        <v>0.35</v>
      </c>
      <c r="C33" s="36"/>
    </row>
    <row r="34" spans="1:10" ht="14.45" thickBot="1">
      <c r="A34" s="36" t="s">
        <v>32</v>
      </c>
      <c r="B34" s="104">
        <v>0.21909999999999999</v>
      </c>
      <c r="C34" s="36"/>
    </row>
    <row r="35" spans="1:10" ht="14.45" thickBot="1">
      <c r="A35" s="36" t="s">
        <v>33</v>
      </c>
      <c r="B35" s="104">
        <v>0.18149999999999999</v>
      </c>
      <c r="C35" s="36"/>
    </row>
    <row r="36" spans="1:10" ht="14.45" thickBot="1">
      <c r="A36" s="105" t="s">
        <v>34</v>
      </c>
      <c r="B36" s="104">
        <v>0.18970000000000001</v>
      </c>
      <c r="C36" s="36"/>
    </row>
    <row r="37" spans="1:10" ht="14.45" thickBot="1">
      <c r="A37" s="105" t="s">
        <v>35</v>
      </c>
      <c r="B37" s="104">
        <v>0.21590000000000001</v>
      </c>
      <c r="C37" s="36"/>
    </row>
    <row r="38" spans="1:10" ht="14.45" thickBot="1">
      <c r="A38" s="105" t="s">
        <v>36</v>
      </c>
      <c r="B38" s="104">
        <v>0.19570000000000001</v>
      </c>
      <c r="C38" s="36"/>
    </row>
    <row r="39" spans="1:10" ht="14.45" thickBot="1">
      <c r="A39" s="36" t="s">
        <v>37</v>
      </c>
      <c r="B39" s="104">
        <v>0.36470000000000002</v>
      </c>
      <c r="C39" s="36"/>
    </row>
    <row r="40" spans="1:10" ht="14.45" thickBot="1">
      <c r="A40" s="36" t="s">
        <v>38</v>
      </c>
      <c r="B40" s="104">
        <v>0.2467</v>
      </c>
      <c r="C40" s="36"/>
    </row>
    <row r="41" spans="1:10" ht="14.45" thickBot="1">
      <c r="A41" s="36" t="s">
        <v>39</v>
      </c>
      <c r="B41" s="104">
        <v>0.22420000000000001</v>
      </c>
      <c r="C41" s="36"/>
    </row>
    <row r="42" spans="1:10" ht="14.45" thickBot="1">
      <c r="A42" s="36" t="s">
        <v>40</v>
      </c>
      <c r="B42" s="104">
        <v>0.2762</v>
      </c>
      <c r="C42" s="36"/>
    </row>
    <row r="43" spans="1:10" ht="14.45" thickBot="1">
      <c r="A43" s="36" t="s">
        <v>41</v>
      </c>
      <c r="B43" s="104">
        <v>0.3795</v>
      </c>
      <c r="C43" s="36"/>
    </row>
    <row r="44" spans="1:10" ht="14.45" thickBot="1">
      <c r="A44" s="36" t="s">
        <v>42</v>
      </c>
      <c r="B44" s="104">
        <v>0.18229999999999999</v>
      </c>
      <c r="C44" s="36"/>
    </row>
    <row r="45" spans="1:10" ht="14.45" thickBot="1">
      <c r="A45" s="105" t="s">
        <v>43</v>
      </c>
      <c r="B45" s="104">
        <v>0.17929999999999999</v>
      </c>
      <c r="C45" s="36"/>
    </row>
    <row r="46" spans="1:10" ht="14.45" thickBot="1">
      <c r="A46" s="36" t="s">
        <v>44</v>
      </c>
      <c r="B46" s="104">
        <v>0.28989999999999999</v>
      </c>
      <c r="C46" s="36"/>
    </row>
    <row r="47" spans="1:10" ht="14.45" thickBot="1">
      <c r="A47" s="36" t="s">
        <v>45</v>
      </c>
      <c r="B47" s="104">
        <v>0.22450000000000001</v>
      </c>
      <c r="C47" s="36"/>
    </row>
    <row r="48" spans="1:10" ht="14.45" thickBot="1">
      <c r="A48" s="36" t="s">
        <v>46</v>
      </c>
      <c r="B48" s="104">
        <v>0.21029999999999999</v>
      </c>
      <c r="C48" s="36"/>
      <c r="D48" s="39"/>
      <c r="E48" s="39"/>
      <c r="F48" s="39"/>
      <c r="G48" s="39"/>
      <c r="H48" s="39"/>
      <c r="J48" s="39"/>
    </row>
    <row r="49" spans="1:10" ht="15.6" thickBot="1">
      <c r="A49" s="36" t="s">
        <v>47</v>
      </c>
      <c r="B49" s="104">
        <v>0.26129999999999998</v>
      </c>
      <c r="C49" s="36"/>
      <c r="D49" s="50"/>
      <c r="E49" s="50"/>
      <c r="F49" s="50"/>
      <c r="G49" s="50"/>
      <c r="H49" s="50"/>
      <c r="J49" s="50"/>
    </row>
    <row r="50" spans="1:10" ht="14.45" thickBot="1">
      <c r="A50" s="36" t="s">
        <v>48</v>
      </c>
      <c r="B50" s="104">
        <v>0.22239999999999999</v>
      </c>
      <c r="C50" s="36"/>
      <c r="D50" s="34"/>
      <c r="E50" s="34"/>
      <c r="F50" s="34"/>
      <c r="G50" s="34"/>
      <c r="H50" s="34"/>
      <c r="J50" s="34"/>
    </row>
    <row r="51" spans="1:10" ht="15.6" thickBot="1">
      <c r="A51" s="106" t="s">
        <v>49</v>
      </c>
      <c r="B51" s="104">
        <v>0.17519999999999999</v>
      </c>
      <c r="C51" s="36"/>
      <c r="D51" s="50"/>
      <c r="E51" s="50"/>
      <c r="F51" s="50"/>
      <c r="G51" s="50"/>
      <c r="H51" s="50"/>
      <c r="J51" s="50"/>
    </row>
    <row r="52" spans="1:10" ht="14.45" thickBot="1">
      <c r="A52" s="36" t="s">
        <v>50</v>
      </c>
      <c r="B52" s="104">
        <v>0.2228</v>
      </c>
      <c r="C52" s="36"/>
    </row>
    <row r="53" spans="1:10" ht="15.6" thickBot="1">
      <c r="A53" s="106" t="s">
        <v>51</v>
      </c>
      <c r="B53" s="104">
        <v>0.17879999999999999</v>
      </c>
      <c r="C53" s="36"/>
      <c r="D53" s="50"/>
      <c r="E53" s="50"/>
      <c r="F53" s="50"/>
      <c r="G53" s="50"/>
      <c r="H53" s="50"/>
      <c r="J53" s="50"/>
    </row>
    <row r="54" spans="1:10" ht="14.45" thickBot="1">
      <c r="A54" s="36" t="s">
        <v>52</v>
      </c>
      <c r="B54" s="104">
        <v>0.29759999999999998</v>
      </c>
      <c r="C54" s="36"/>
      <c r="D54" s="34"/>
      <c r="E54" s="34"/>
      <c r="F54" s="34"/>
      <c r="G54" s="34"/>
      <c r="H54" s="34"/>
      <c r="J54" s="34"/>
    </row>
    <row r="55" spans="1:10" ht="14.45" thickBot="1">
      <c r="A55" s="36" t="s">
        <v>53</v>
      </c>
      <c r="B55" s="104">
        <v>0.18779999999999999</v>
      </c>
      <c r="C55" s="36"/>
    </row>
    <row r="56" spans="1:10" ht="14.45" thickBot="1">
      <c r="A56" s="36" t="s">
        <v>54</v>
      </c>
      <c r="B56" s="104">
        <v>0.3372</v>
      </c>
      <c r="C56" s="36"/>
    </row>
    <row r="57" spans="1:10" ht="14.45" thickBot="1">
      <c r="A57" s="36" t="s">
        <v>55</v>
      </c>
      <c r="B57" s="104">
        <v>0.46339999999999998</v>
      </c>
      <c r="C57" s="36"/>
    </row>
    <row r="58" spans="1:10" ht="14.45" thickBot="1">
      <c r="A58" s="36" t="s">
        <v>56</v>
      </c>
      <c r="B58" s="104">
        <v>0.31569999999999998</v>
      </c>
      <c r="C58" s="36"/>
    </row>
    <row r="59" spans="1:10" ht="14.45" thickBot="1">
      <c r="A59" s="106" t="s">
        <v>57</v>
      </c>
      <c r="B59" s="104">
        <v>0.1767</v>
      </c>
      <c r="C59" s="36"/>
    </row>
    <row r="60" spans="1:10" ht="14.45" thickBot="1">
      <c r="A60" s="105" t="s">
        <v>58</v>
      </c>
      <c r="B60" s="104">
        <v>0.20030000000000001</v>
      </c>
      <c r="C60" s="36"/>
    </row>
    <row r="61" spans="1:10" ht="14.45" thickBot="1">
      <c r="A61" s="105" t="s">
        <v>59</v>
      </c>
      <c r="B61" s="104">
        <v>0.1928</v>
      </c>
      <c r="C61" s="36"/>
    </row>
    <row r="62" spans="1:10" ht="14.45" thickBot="1">
      <c r="A62" s="105" t="s">
        <v>60</v>
      </c>
      <c r="B62" s="104">
        <v>0.188</v>
      </c>
    </row>
    <row r="63" spans="1:10" ht="30.75" customHeight="1" thickBot="1">
      <c r="A63" s="36" t="s">
        <v>61</v>
      </c>
      <c r="B63" s="104">
        <v>0.33939999999999998</v>
      </c>
    </row>
    <row r="64" spans="1:10" ht="14.45" thickBot="1">
      <c r="A64" s="36" t="s">
        <v>62</v>
      </c>
      <c r="B64" s="104">
        <v>0.1706</v>
      </c>
    </row>
    <row r="65" spans="1:2" ht="14.45" thickBot="1">
      <c r="A65" s="36" t="s">
        <v>63</v>
      </c>
      <c r="B65" s="104">
        <v>0.22620000000000001</v>
      </c>
    </row>
  </sheetData>
  <sheetProtection algorithmName="SHA-512" hashValue="56P5SAaTKxQCWx/x7MmARdeSUoEtz+r7IcQaIgbubth0UUVpK4N0DbvEj0ycUrHSAR6MuKRcbMxKqBT9OLEwxg==" saltValue="r++794kdTFVMs7sbc3zhmw==" spinCount="100000" sheet="1" objects="1" scenarios="1"/>
  <phoneticPr fontId="16" type="noConversion"/>
  <conditionalFormatting sqref="F13">
    <cfRule type="cellIs" dxfId="0" priority="1" stopIfTrue="1" operator="greaterThan">
      <formula>165200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A5" sqref="A5"/>
      <selection pane="topRight" activeCell="A5" sqref="A5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9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0.18240000000000001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26342.689599999998</v>
      </c>
      <c r="C10" s="8">
        <f>IF(C8*(1+$K$6)&lt;'Locality and Max Pay'!$D$7,C8*(1+$K$6),'Locality and Max Pay'!$D$7)</f>
        <v>30108.633599999997</v>
      </c>
      <c r="D10" s="8">
        <f>IF(D8*(1+$K$6)&lt;'Locality and Max Pay'!$D$7,D8*(1+$K$6),'Locality and Max Pay'!$D$7)</f>
        <v>34022.3776</v>
      </c>
      <c r="E10" s="8">
        <f>IF(E8*(1+$K$6)&lt;'Locality and Max Pay'!$D$7,E8*(1+$K$6),'Locality and Max Pay'!$D$7)</f>
        <v>40043.158399999993</v>
      </c>
      <c r="F10" s="8">
        <f>IF(F8*(1+$K$6)&lt;'Locality and Max Pay'!$D$7,F8*(1+$K$6),'Locality and Max Pay'!$D$7)</f>
        <v>48879.233599999992</v>
      </c>
      <c r="G10" s="8">
        <f>IF(G8*(1+$K$6)&lt;'Locality and Max Pay'!$D$7,G8*(1+$K$6),'Locality and Max Pay'!$D$7)</f>
        <v>54823.158399999993</v>
      </c>
      <c r="H10" s="8">
        <f>IF(H8*(1+$K$6)&lt;'Locality and Max Pay'!$D$7,H8*(1+$K$6),'Locality and Max Pay'!$D$7)</f>
        <v>62664.835199999994</v>
      </c>
      <c r="I10" s="8">
        <f>IF(I8*(1+$K$6)&lt;'Locality and Max Pay'!$D$7,I8*(1+$K$6),'Locality and Max Pay'!$D$7)</f>
        <v>75284.590399999986</v>
      </c>
      <c r="J10" s="8">
        <f>IF(J8*(1+$K$6)&lt;'Locality and Max Pay'!$D$7,J8*(1+$K$6),'Locality and Max Pay'!$D$7)</f>
        <v>90554.103999999992</v>
      </c>
      <c r="K10" s="8">
        <f>IF(K8*(1+$K$6)&lt;'Locality and Max Pay'!$D$7,K8*(1+$K$6),'Locality and Max Pay'!$D$7)</f>
        <v>111788.8256</v>
      </c>
      <c r="L10" s="8">
        <f>IF(L8*(1+$K$6)&lt;'Locality and Max Pay'!$D$7,L8*(1+$K$6),'Locality and Max Pay'!$D$7)</f>
        <v>131448.59039999999</v>
      </c>
      <c r="M10" s="8">
        <f>IF(M8*(1+$K$6)&lt;'Locality and Max Pay'!$D$7,M8*(1+$K$6),'Locality and Max Pay'!$D$7)</f>
        <v>157010.89599999998</v>
      </c>
      <c r="N10" s="8">
        <f>IF(N8*(1+$K$6)&lt;'Locality and Max Pay'!$D$7,N8*(1+$K$6),'Locality and Max Pay'!$D$7)</f>
        <v>184917.90079999997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38237.633599999994</v>
      </c>
      <c r="C11" s="8">
        <f>IF(C9*(1+$K$6)&lt;'Locality and Max Pay'!$D$7,C9*(1+$K$6),'Locality and Max Pay'!$D$7)</f>
        <v>43657.7552</v>
      </c>
      <c r="D11" s="8">
        <f>IF(D9*(1+$K$6)&lt;'Locality and Max Pay'!$D$7,D9*(1+$K$6),'Locality and Max Pay'!$D$7)</f>
        <v>51031.201599999993</v>
      </c>
      <c r="E11" s="8">
        <f>IF(E9*(1+$K$6)&lt;'Locality and Max Pay'!$D$7,E9*(1+$K$6),'Locality and Max Pay'!$D$7)</f>
        <v>60063.555199999995</v>
      </c>
      <c r="F11" s="8">
        <f>IF(F9*(1+$K$6)&lt;'Locality and Max Pay'!$D$7,F9*(1+$K$6),'Locality and Max Pay'!$D$7)</f>
        <v>73318.2592</v>
      </c>
      <c r="G11" s="8">
        <f>IF(G9*(1+$K$6)&lt;'Locality and Max Pay'!$D$7,G9*(1+$K$6),'Locality and Max Pay'!$D$7)</f>
        <v>82238.284799999994</v>
      </c>
      <c r="H11" s="8">
        <f>IF(H9*(1+$K$6)&lt;'Locality and Max Pay'!$D$7,H9*(1+$K$6),'Locality and Max Pay'!$D$7)</f>
        <v>97138.889599999995</v>
      </c>
      <c r="I11" s="8">
        <f>IF(I9*(1+$K$6)&lt;'Locality and Max Pay'!$D$7,I9*(1+$K$6),'Locality and Max Pay'!$D$7)</f>
        <v>116698.15039999998</v>
      </c>
      <c r="J11" s="8">
        <f>IF(J9*(1+$K$6)&lt;'Locality and Max Pay'!$D$7,J9*(1+$K$6),'Locality and Max Pay'!$D$7)</f>
        <v>140346.15039999998</v>
      </c>
      <c r="K11" s="8">
        <f>IF(K9*(1+$K$6)&lt;'Locality and Max Pay'!$D$7,K9*(1+$K$6),'Locality and Max Pay'!$D$7)</f>
        <v>173305.55039999998</v>
      </c>
      <c r="L11" s="8">
        <f>IF(L9*(1+$K$6)&lt;'Locality and Max Pay'!$D$7,L9*(1+$K$6),'Locality and Max Pay'!$D$7)</f>
        <v>203676.67679999999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Fbl8/NPeEJL4ahWsOXk9BMCqn89wSczh2tut8JVVueX2PPdlNZZBiGq1Q8I5ifhUUPn4BqEe33HXK8pWI5ZlFQ==" saltValue="DsRCP18bL6Rnkg9QWWrH1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A5" sqref="A5"/>
      <selection pane="topRight" activeCell="A5" sqref="A5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0.32579999999999998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29537.498200000002</v>
      </c>
      <c r="C10" s="8">
        <f>IF(C8*(1+$K$6)&lt;'Locality and Max Pay'!$D$7,C8*(1+$K$6),'Locality and Max Pay'!$D$7)</f>
        <v>33760.171200000004</v>
      </c>
      <c r="D10" s="8">
        <f>IF(D8*(1+$K$6)&lt;'Locality and Max Pay'!$D$7,D8*(1+$K$6),'Locality and Max Pay'!$D$7)</f>
        <v>38148.569200000005</v>
      </c>
      <c r="E10" s="8">
        <f>IF(E8*(1+$K$6)&lt;'Locality and Max Pay'!$D$7,E8*(1+$K$6),'Locality and Max Pay'!$D$7)</f>
        <v>44899.542800000003</v>
      </c>
      <c r="F10" s="8">
        <f>IF(F8*(1+$K$6)&lt;'Locality and Max Pay'!$D$7,F8*(1+$K$6),'Locality and Max Pay'!$D$7)</f>
        <v>54807.246200000001</v>
      </c>
      <c r="G10" s="8">
        <f>IF(G8*(1+$K$6)&lt;'Locality and Max Pay'!$D$7,G8*(1+$K$6),'Locality and Max Pay'!$D$7)</f>
        <v>61472.042800000003</v>
      </c>
      <c r="H10" s="8">
        <f>IF(H8*(1+$K$6)&lt;'Locality and Max Pay'!$D$7,H8*(1+$K$6),'Locality and Max Pay'!$D$7)</f>
        <v>70264.748400000011</v>
      </c>
      <c r="I10" s="8">
        <f>IF(I8*(1+$K$6)&lt;'Locality and Max Pay'!$D$7,I8*(1+$K$6),'Locality and Max Pay'!$D$7)</f>
        <v>84415.011800000007</v>
      </c>
      <c r="J10" s="8">
        <f>IF(J8*(1+$K$6)&lt;'Locality and Max Pay'!$D$7,J8*(1+$K$6),'Locality and Max Pay'!$D$7)</f>
        <v>101536.39300000001</v>
      </c>
      <c r="K10" s="8">
        <f>IF(K8*(1+$K$6)&lt;'Locality and Max Pay'!$D$7,K8*(1+$K$6),'Locality and Max Pay'!$D$7)</f>
        <v>125346.43520000001</v>
      </c>
      <c r="L10" s="8">
        <f>IF(L8*(1+$K$6)&lt;'Locality and Max Pay'!$D$7,L8*(1+$K$6),'Locality and Max Pay'!$D$7)</f>
        <v>147390.51180000001</v>
      </c>
      <c r="M10" s="8">
        <f>IF(M8*(1+$K$6)&lt;'Locality and Max Pay'!$D$7,M8*(1+$K$6),'Locality and Max Pay'!$D$7)</f>
        <v>176052.98200000002</v>
      </c>
      <c r="N10" s="8">
        <f>IF(N8*(1+$K$6)&lt;'Locality and Max Pay'!$D$7,N8*(1+$K$6),'Locality and Max Pay'!$D$7)</f>
        <v>207344.51360000001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42875.046200000004</v>
      </c>
      <c r="C11" s="8">
        <f>IF(C9*(1+$K$6)&lt;'Locality and Max Pay'!$D$7,C9*(1+$K$6),'Locality and Max Pay'!$D$7)</f>
        <v>48952.513400000003</v>
      </c>
      <c r="D11" s="8">
        <f>IF(D9*(1+$K$6)&lt;'Locality and Max Pay'!$D$7,D9*(1+$K$6),'Locality and Max Pay'!$D$7)</f>
        <v>57220.202200000007</v>
      </c>
      <c r="E11" s="8">
        <f>IF(E9*(1+$K$6)&lt;'Locality and Max Pay'!$D$7,E9*(1+$K$6),'Locality and Max Pay'!$D$7)</f>
        <v>67347.988400000002</v>
      </c>
      <c r="F11" s="8">
        <f>IF(F9*(1+$K$6)&lt;'Locality and Max Pay'!$D$7,F9*(1+$K$6),'Locality and Max Pay'!$D$7)</f>
        <v>82210.20640000001</v>
      </c>
      <c r="G11" s="8">
        <f>IF(G9*(1+$K$6)&lt;'Locality and Max Pay'!$D$7,G9*(1+$K$6),'Locality and Max Pay'!$D$7)</f>
        <v>92212.041600000011</v>
      </c>
      <c r="H11" s="8">
        <f>IF(H9*(1+$K$6)&lt;'Locality and Max Pay'!$D$7,H9*(1+$K$6),'Locality and Max Pay'!$D$7)</f>
        <v>108919.77320000001</v>
      </c>
      <c r="I11" s="8">
        <f>IF(I9*(1+$K$6)&lt;'Locality and Max Pay'!$D$7,I9*(1+$K$6),'Locality and Max Pay'!$D$7)</f>
        <v>130851.15680000001</v>
      </c>
      <c r="J11" s="8">
        <f>IF(J9*(1+$K$6)&lt;'Locality and Max Pay'!$D$7,J9*(1+$K$6),'Locality and Max Pay'!$D$7)</f>
        <v>157367.1568</v>
      </c>
      <c r="K11" s="8">
        <f>IF(K9*(1+$K$6)&lt;'Locality and Max Pay'!$D$7,K9*(1+$K$6),'Locality and Max Pay'!$D$7)</f>
        <v>194323.83180000001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UxUKhePb7Lg6rO0dWE3t7rwf7sCNyM1SAOZtlu63O55wZ5v/7sGgb9fdPtRJ6W8oJS7Z4W/ImAMWBrX9p2EMMg==" saltValue="qlFCSFbgtSauxlQBPcsQf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12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0.22409999999999999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27271.723900000001</v>
      </c>
      <c r="C10" s="8">
        <f>IF(C8*(1+$K$6)&lt;'Locality and Max Pay'!$D$7,C8*(1+$K$6),'Locality and Max Pay'!$D$7)</f>
        <v>31170.482400000001</v>
      </c>
      <c r="D10" s="8">
        <f>IF(D8*(1+$K$6)&lt;'Locality and Max Pay'!$D$7,D8*(1+$K$6),'Locality and Max Pay'!$D$7)</f>
        <v>35222.253400000001</v>
      </c>
      <c r="E10" s="8">
        <f>IF(E8*(1+$K$6)&lt;'Locality and Max Pay'!$D$7,E8*(1+$K$6),'Locality and Max Pay'!$D$7)</f>
        <v>41455.370600000002</v>
      </c>
      <c r="F10" s="8">
        <f>IF(F8*(1+$K$6)&lt;'Locality and Max Pay'!$D$7,F8*(1+$K$6),'Locality and Max Pay'!$D$7)</f>
        <v>50603.069899999995</v>
      </c>
      <c r="G10" s="8">
        <f>IF(G8*(1+$K$6)&lt;'Locality and Max Pay'!$D$7,G8*(1+$K$6),'Locality and Max Pay'!$D$7)</f>
        <v>56756.620600000002</v>
      </c>
      <c r="H10" s="8">
        <f>IF(H8*(1+$K$6)&lt;'Locality and Max Pay'!$D$7,H8*(1+$K$6),'Locality and Max Pay'!$D$7)</f>
        <v>64874.851799999997</v>
      </c>
      <c r="I10" s="8">
        <f>IF(I8*(1+$K$6)&lt;'Locality and Max Pay'!$D$7,I8*(1+$K$6),'Locality and Max Pay'!$D$7)</f>
        <v>77939.671099999992</v>
      </c>
      <c r="J10" s="8">
        <f>IF(J8*(1+$K$6)&lt;'Locality and Max Pay'!$D$7,J8*(1+$K$6),'Locality and Max Pay'!$D$7)</f>
        <v>93747.698499999999</v>
      </c>
      <c r="K10" s="8">
        <f>IF(K8*(1+$K$6)&lt;'Locality and Max Pay'!$D$7,K8*(1+$K$6),'Locality and Max Pay'!$D$7)</f>
        <v>115731.3104</v>
      </c>
      <c r="L10" s="8">
        <f>IF(L8*(1+$K$6)&lt;'Locality and Max Pay'!$D$7,L8*(1+$K$6),'Locality and Max Pay'!$D$7)</f>
        <v>136084.42110000001</v>
      </c>
      <c r="M10" s="8">
        <f>IF(M8*(1+$K$6)&lt;'Locality and Max Pay'!$D$7,M8*(1+$K$6),'Locality and Max Pay'!$D$7)</f>
        <v>162548.239</v>
      </c>
      <c r="N10" s="8">
        <f>IF(N8*(1+$K$6)&lt;'Locality and Max Pay'!$D$7,N8*(1+$K$6),'Locality and Max Pay'!$D$7)</f>
        <v>191439.4472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39586.169900000001</v>
      </c>
      <c r="C11" s="8">
        <f>IF(C9*(1+$K$6)&lt;'Locality and Max Pay'!$D$7,C9*(1+$K$6),'Locality and Max Pay'!$D$7)</f>
        <v>45197.444299999996</v>
      </c>
      <c r="D11" s="8">
        <f>IF(D9*(1+$K$6)&lt;'Locality and Max Pay'!$D$7,D9*(1+$K$6),'Locality and Max Pay'!$D$7)</f>
        <v>52830.931899999996</v>
      </c>
      <c r="E11" s="8">
        <f>IF(E9*(1+$K$6)&lt;'Locality and Max Pay'!$D$7,E9*(1+$K$6),'Locality and Max Pay'!$D$7)</f>
        <v>62181.8318</v>
      </c>
      <c r="F11" s="8">
        <f>IF(F9*(1+$K$6)&lt;'Locality and Max Pay'!$D$7,F9*(1+$K$6),'Locality and Max Pay'!$D$7)</f>
        <v>75903.992799999993</v>
      </c>
      <c r="G11" s="8">
        <f>IF(G9*(1+$K$6)&lt;'Locality and Max Pay'!$D$7,G9*(1+$K$6),'Locality and Max Pay'!$D$7)</f>
        <v>85138.603199999998</v>
      </c>
      <c r="H11" s="8">
        <f>IF(H9*(1+$K$6)&lt;'Locality and Max Pay'!$D$7,H9*(1+$K$6),'Locality and Max Pay'!$D$7)</f>
        <v>100564.7114</v>
      </c>
      <c r="I11" s="8">
        <f>IF(I9*(1+$K$6)&lt;'Locality and Max Pay'!$D$7,I9*(1+$K$6),'Locality and Max Pay'!$D$7)</f>
        <v>120813.7736</v>
      </c>
      <c r="J11" s="8">
        <f>IF(J9*(1+$K$6)&lt;'Locality and Max Pay'!$D$7,J9*(1+$K$6),'Locality and Max Pay'!$D$7)</f>
        <v>145295.77359999999</v>
      </c>
      <c r="K11" s="8">
        <f>IF(K9*(1+$K$6)&lt;'Locality and Max Pay'!$D$7,K9*(1+$K$6),'Locality and Max Pay'!$D$7)</f>
        <v>179417.56109999999</v>
      </c>
      <c r="L11" s="8">
        <f>IF(L9*(1+$K$6)&lt;'Locality and Max Pay'!$D$7,L9*(1+$K$6),'Locality and Max Pay'!$D$7)</f>
        <v>210859.79369999998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5NOsQdKuIUKCjDzKTqJreL9PHhWfnrzLfwJzep/o9qXUJBwTXBKvkC9yCbrfU/QHr2RCqCPRbLz8+BwJsoRBQQ==" saltValue="YhTbyY9MSMakmnh1I7RCFw==" spinCount="100000" sheet="1" objects="1" scenarios="1"/>
  <mergeCells count="20">
    <mergeCell ref="A83:A86"/>
    <mergeCell ref="A87:N87"/>
    <mergeCell ref="B6:H6"/>
    <mergeCell ref="A13:A14"/>
    <mergeCell ref="A16:A18"/>
    <mergeCell ref="A20:A23"/>
    <mergeCell ref="A25:A28"/>
    <mergeCell ref="A30:A33"/>
    <mergeCell ref="A35:A38"/>
    <mergeCell ref="A40:A43"/>
    <mergeCell ref="A2:N2"/>
    <mergeCell ref="A63:A66"/>
    <mergeCell ref="A68:A71"/>
    <mergeCell ref="A73:A76"/>
    <mergeCell ref="A78:A81"/>
    <mergeCell ref="A45:A48"/>
    <mergeCell ref="A50:A51"/>
    <mergeCell ref="A53:A56"/>
    <mergeCell ref="A58:A61"/>
    <mergeCell ref="A4:N4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13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0.19450000000000001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26612.265500000001</v>
      </c>
      <c r="C10" s="8">
        <f>IF(C8*(1+$K$6)&lt;'Locality and Max Pay'!$D$7,C8*(1+$K$6),'Locality and Max Pay'!$D$7)</f>
        <v>30416.748000000003</v>
      </c>
      <c r="D10" s="8">
        <f>IF(D8*(1+$K$6)&lt;'Locality and Max Pay'!$D$7,D8*(1+$K$6),'Locality and Max Pay'!$D$7)</f>
        <v>34370.543000000005</v>
      </c>
      <c r="E10" s="8">
        <f>IF(E8*(1+$K$6)&lt;'Locality and Max Pay'!$D$7,E8*(1+$K$6),'Locality and Max Pay'!$D$7)</f>
        <v>40452.937000000005</v>
      </c>
      <c r="F10" s="8">
        <f>IF(F8*(1+$K$6)&lt;'Locality and Max Pay'!$D$7,F8*(1+$K$6),'Locality and Max Pay'!$D$7)</f>
        <v>49379.435500000007</v>
      </c>
      <c r="G10" s="8">
        <f>IF(G8*(1+$K$6)&lt;'Locality and Max Pay'!$D$7,G8*(1+$K$6),'Locality and Max Pay'!$D$7)</f>
        <v>55384.187000000005</v>
      </c>
      <c r="H10" s="8">
        <f>IF(H8*(1+$K$6)&lt;'Locality and Max Pay'!$D$7,H8*(1+$K$6),'Locality and Max Pay'!$D$7)</f>
        <v>63306.111000000004</v>
      </c>
      <c r="I10" s="8">
        <f>IF(I8*(1+$K$6)&lt;'Locality and Max Pay'!$D$7,I8*(1+$K$6),'Locality and Max Pay'!$D$7)</f>
        <v>76055.009500000015</v>
      </c>
      <c r="J10" s="8">
        <f>IF(J8*(1+$K$6)&lt;'Locality and Max Pay'!$D$7,J8*(1+$K$6),'Locality and Max Pay'!$D$7)</f>
        <v>91480.782500000016</v>
      </c>
      <c r="K10" s="8">
        <f>IF(K8*(1+$K$6)&lt;'Locality and Max Pay'!$D$7,K8*(1+$K$6),'Locality and Max Pay'!$D$7)</f>
        <v>112932.808</v>
      </c>
      <c r="L10" s="8">
        <f>IF(L8*(1+$K$6)&lt;'Locality and Max Pay'!$D$7,L8*(1+$K$6),'Locality and Max Pay'!$D$7)</f>
        <v>132793.75950000001</v>
      </c>
      <c r="M10" s="8">
        <f>IF(M8*(1+$K$6)&lt;'Locality and Max Pay'!$D$7,M8*(1+$K$6),'Locality and Max Pay'!$D$7)</f>
        <v>158617.65500000003</v>
      </c>
      <c r="N10" s="8">
        <f>IF(N8*(1+$K$6)&lt;'Locality and Max Pay'!$D$7,N8*(1+$K$6),'Locality and Max Pay'!$D$7)</f>
        <v>186810.24400000001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38628.935500000007</v>
      </c>
      <c r="C11" s="8">
        <f>IF(C9*(1+$K$6)&lt;'Locality and Max Pay'!$D$7,C9*(1+$K$6),'Locality and Max Pay'!$D$7)</f>
        <v>44104.523500000003</v>
      </c>
      <c r="D11" s="8">
        <f>IF(D9*(1+$K$6)&lt;'Locality and Max Pay'!$D$7,D9*(1+$K$6),'Locality and Max Pay'!$D$7)</f>
        <v>51553.425500000005</v>
      </c>
      <c r="E11" s="8">
        <f>IF(E9*(1+$K$6)&lt;'Locality and Max Pay'!$D$7,E9*(1+$K$6),'Locality and Max Pay'!$D$7)</f>
        <v>60678.211000000003</v>
      </c>
      <c r="F11" s="8">
        <f>IF(F9*(1+$K$6)&lt;'Locality and Max Pay'!$D$7,F9*(1+$K$6),'Locality and Max Pay'!$D$7)</f>
        <v>74068.556000000011</v>
      </c>
      <c r="G11" s="8">
        <f>IF(G9*(1+$K$6)&lt;'Locality and Max Pay'!$D$7,G9*(1+$K$6),'Locality and Max Pay'!$D$7)</f>
        <v>83079.864000000001</v>
      </c>
      <c r="H11" s="8">
        <f>IF(H9*(1+$K$6)&lt;'Locality and Max Pay'!$D$7,H9*(1+$K$6),'Locality and Max Pay'!$D$7)</f>
        <v>98132.953000000009</v>
      </c>
      <c r="I11" s="8">
        <f>IF(I9*(1+$K$6)&lt;'Locality and Max Pay'!$D$7,I9*(1+$K$6),'Locality and Max Pay'!$D$7)</f>
        <v>117892.37200000002</v>
      </c>
      <c r="J11" s="8">
        <f>IF(J9*(1+$K$6)&lt;'Locality and Max Pay'!$D$7,J9*(1+$K$6),'Locality and Max Pay'!$D$7)</f>
        <v>141782.372</v>
      </c>
      <c r="K11" s="8">
        <f>IF(K9*(1+$K$6)&lt;'Locality and Max Pay'!$D$7,K9*(1+$K$6),'Locality and Max Pay'!$D$7)</f>
        <v>175079.0595</v>
      </c>
      <c r="L11" s="8">
        <f>IF(L9*(1+$K$6)&lt;'Locality and Max Pay'!$D$7,L9*(1+$K$6),'Locality and Max Pay'!$D$7)</f>
        <v>205760.98650000003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9ydJ7Zpd6P4+Vagi8Bi/7Hzfp+m1fFDKDOZ8TPyVtAa/kOewHTOBzStMi46hbrn/Ibyjaq386TBxRrarcNoP/g==" saltValue="zjZlxVoDnh8HzJIr23xeZ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14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0.19670000000000001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26661.279300000002</v>
      </c>
      <c r="C10" s="8">
        <f>IF(C8*(1+$K$6)&lt;'Locality and Max Pay'!$D$7,C8*(1+$K$6),'Locality and Max Pay'!$D$7)</f>
        <v>30472.768800000002</v>
      </c>
      <c r="D10" s="8">
        <f>IF(D8*(1+$K$6)&lt;'Locality and Max Pay'!$D$7,D8*(1+$K$6),'Locality and Max Pay'!$D$7)</f>
        <v>34433.845800000003</v>
      </c>
      <c r="E10" s="8">
        <f>IF(E8*(1+$K$6)&lt;'Locality and Max Pay'!$D$7,E8*(1+$K$6),'Locality and Max Pay'!$D$7)</f>
        <v>40527.442200000005</v>
      </c>
      <c r="F10" s="8">
        <f>IF(F8*(1+$K$6)&lt;'Locality and Max Pay'!$D$7,F8*(1+$K$6),'Locality and Max Pay'!$D$7)</f>
        <v>49470.381300000001</v>
      </c>
      <c r="G10" s="8">
        <f>IF(G8*(1+$K$6)&lt;'Locality and Max Pay'!$D$7,G8*(1+$K$6),'Locality and Max Pay'!$D$7)</f>
        <v>55486.192200000005</v>
      </c>
      <c r="H10" s="8">
        <f>IF(H8*(1+$K$6)&lt;'Locality and Max Pay'!$D$7,H8*(1+$K$6),'Locality and Max Pay'!$D$7)</f>
        <v>63422.706600000005</v>
      </c>
      <c r="I10" s="8">
        <f>IF(I8*(1+$K$6)&lt;'Locality and Max Pay'!$D$7,I8*(1+$K$6),'Locality and Max Pay'!$D$7)</f>
        <v>76195.085700000011</v>
      </c>
      <c r="J10" s="8">
        <f>IF(J8*(1+$K$6)&lt;'Locality and Max Pay'!$D$7,J8*(1+$K$6),'Locality and Max Pay'!$D$7)</f>
        <v>91649.269500000009</v>
      </c>
      <c r="K10" s="8">
        <f>IF(K8*(1+$K$6)&lt;'Locality and Max Pay'!$D$7,K8*(1+$K$6),'Locality and Max Pay'!$D$7)</f>
        <v>113140.80480000001</v>
      </c>
      <c r="L10" s="8">
        <f>IF(L8*(1+$K$6)&lt;'Locality and Max Pay'!$D$7,L8*(1+$K$6),'Locality and Max Pay'!$D$7)</f>
        <v>133038.33570000003</v>
      </c>
      <c r="M10" s="8">
        <f>IF(M8*(1+$K$6)&lt;'Locality and Max Pay'!$D$7,M8*(1+$K$6),'Locality and Max Pay'!$D$7)</f>
        <v>158909.79300000001</v>
      </c>
      <c r="N10" s="8">
        <f>IF(N8*(1+$K$6)&lt;'Locality and Max Pay'!$D$7,N8*(1+$K$6),'Locality and Max Pay'!$D$7)</f>
        <v>187154.3064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38700.081300000005</v>
      </c>
      <c r="C11" s="8">
        <f>IF(C9*(1+$K$6)&lt;'Locality and Max Pay'!$D$7,C9*(1+$K$6),'Locality and Max Pay'!$D$7)</f>
        <v>44185.754100000006</v>
      </c>
      <c r="D11" s="8">
        <f>IF(D9*(1+$K$6)&lt;'Locality and Max Pay'!$D$7,D9*(1+$K$6),'Locality and Max Pay'!$D$7)</f>
        <v>51648.375300000007</v>
      </c>
      <c r="E11" s="8">
        <f>IF(E9*(1+$K$6)&lt;'Locality and Max Pay'!$D$7,E9*(1+$K$6),'Locality and Max Pay'!$D$7)</f>
        <v>60789.966600000007</v>
      </c>
      <c r="F11" s="8">
        <f>IF(F9*(1+$K$6)&lt;'Locality and Max Pay'!$D$7,F9*(1+$K$6),'Locality and Max Pay'!$D$7)</f>
        <v>74204.973600000012</v>
      </c>
      <c r="G11" s="8">
        <f>IF(G9*(1+$K$6)&lt;'Locality and Max Pay'!$D$7,G9*(1+$K$6),'Locality and Max Pay'!$D$7)</f>
        <v>83232.878400000001</v>
      </c>
      <c r="H11" s="8">
        <f>IF(H9*(1+$K$6)&lt;'Locality and Max Pay'!$D$7,H9*(1+$K$6),'Locality and Max Pay'!$D$7)</f>
        <v>98313.691800000015</v>
      </c>
      <c r="I11" s="8">
        <f>IF(I9*(1+$K$6)&lt;'Locality and Max Pay'!$D$7,I9*(1+$K$6),'Locality and Max Pay'!$D$7)</f>
        <v>118109.50320000001</v>
      </c>
      <c r="J11" s="8">
        <f>IF(J9*(1+$K$6)&lt;'Locality and Max Pay'!$D$7,J9*(1+$K$6),'Locality and Max Pay'!$D$7)</f>
        <v>142043.50320000001</v>
      </c>
      <c r="K11" s="8">
        <f>IF(K9*(1+$K$6)&lt;'Locality and Max Pay'!$D$7,K9*(1+$K$6),'Locality and Max Pay'!$D$7)</f>
        <v>175401.51570000002</v>
      </c>
      <c r="L11" s="8">
        <f>IF(L9*(1+$K$6)&lt;'Locality and Max Pay'!$D$7,L9*(1+$K$6),'Locality and Max Pay'!$D$7)</f>
        <v>206139.95190000001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wg0KY19lK2/odyrtAy4jJboF2dKGRsm4UKZ0eT5krv9e2dtw62ke0Goak2xJsV5CGTa9ykwMvAztoWS6fK18sg==" saltValue="zztxhUGeQ0T2b0AZNiYLGg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15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0.30859999999999999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29154.2994</v>
      </c>
      <c r="C10" s="8">
        <f>IF(C8*(1+$K$6)&lt;'Locality and Max Pay'!$D$7,C8*(1+$K$6),'Locality and Max Pay'!$D$7)</f>
        <v>33322.190399999999</v>
      </c>
      <c r="D10" s="8">
        <f>IF(D8*(1+$K$6)&lt;'Locality and Max Pay'!$D$7,D8*(1+$K$6),'Locality and Max Pay'!$D$7)</f>
        <v>37653.6564</v>
      </c>
      <c r="E10" s="8">
        <f>IF(E8*(1+$K$6)&lt;'Locality and Max Pay'!$D$7,E8*(1+$K$6),'Locality and Max Pay'!$D$7)</f>
        <v>44317.047599999998</v>
      </c>
      <c r="F10" s="8">
        <f>IF(F8*(1+$K$6)&lt;'Locality and Max Pay'!$D$7,F8*(1+$K$6),'Locality and Max Pay'!$D$7)</f>
        <v>54096.215400000001</v>
      </c>
      <c r="G10" s="8">
        <f>IF(G8*(1+$K$6)&lt;'Locality and Max Pay'!$D$7,G8*(1+$K$6),'Locality and Max Pay'!$D$7)</f>
        <v>60674.547599999998</v>
      </c>
      <c r="H10" s="8">
        <f>IF(H8*(1+$K$6)&lt;'Locality and Max Pay'!$D$7,H8*(1+$K$6),'Locality and Max Pay'!$D$7)</f>
        <v>69353.182799999995</v>
      </c>
      <c r="I10" s="8">
        <f>IF(I8*(1+$K$6)&lt;'Locality and Max Pay'!$D$7,I8*(1+$K$6),'Locality and Max Pay'!$D$7)</f>
        <v>83319.870599999995</v>
      </c>
      <c r="J10" s="8">
        <f>IF(J8*(1+$K$6)&lt;'Locality and Max Pay'!$D$7,J8*(1+$K$6),'Locality and Max Pay'!$D$7)</f>
        <v>100219.13099999999</v>
      </c>
      <c r="K10" s="8">
        <f>IF(K8*(1+$K$6)&lt;'Locality and Max Pay'!$D$7,K8*(1+$K$6),'Locality and Max Pay'!$D$7)</f>
        <v>123720.2784</v>
      </c>
      <c r="L10" s="8">
        <f>IF(L8*(1+$K$6)&lt;'Locality and Max Pay'!$D$7,L8*(1+$K$6),'Locality and Max Pay'!$D$7)</f>
        <v>145478.37059999999</v>
      </c>
      <c r="M10" s="8">
        <f>IF(M8*(1+$K$6)&lt;'Locality and Max Pay'!$D$7,M8*(1+$K$6),'Locality and Max Pay'!$D$7)</f>
        <v>173768.99400000001</v>
      </c>
      <c r="N10" s="8">
        <f>IF(N8*(1+$K$6)&lt;'Locality and Max Pay'!$D$7,N8*(1+$K$6),'Locality and Max Pay'!$D$7)</f>
        <v>204654.57120000001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42318.815399999999</v>
      </c>
      <c r="C11" s="8">
        <f>IF(C9*(1+$K$6)&lt;'Locality and Max Pay'!$D$7,C9*(1+$K$6),'Locality and Max Pay'!$D$7)</f>
        <v>48317.4378</v>
      </c>
      <c r="D11" s="8">
        <f>IF(D9*(1+$K$6)&lt;'Locality and Max Pay'!$D$7,D9*(1+$K$6),'Locality and Max Pay'!$D$7)</f>
        <v>56477.867400000003</v>
      </c>
      <c r="E11" s="8">
        <f>IF(E9*(1+$K$6)&lt;'Locality and Max Pay'!$D$7,E9*(1+$K$6),'Locality and Max Pay'!$D$7)</f>
        <v>66474.262799999997</v>
      </c>
      <c r="F11" s="8">
        <f>IF(F9*(1+$K$6)&lt;'Locality and Max Pay'!$D$7,F9*(1+$K$6),'Locality and Max Pay'!$D$7)</f>
        <v>81143.668799999999</v>
      </c>
      <c r="G11" s="8">
        <f>IF(G9*(1+$K$6)&lt;'Locality and Max Pay'!$D$7,G9*(1+$K$6),'Locality and Max Pay'!$D$7)</f>
        <v>91015.747199999998</v>
      </c>
      <c r="H11" s="8">
        <f>IF(H9*(1+$K$6)&lt;'Locality and Max Pay'!$D$7,H9*(1+$K$6),'Locality and Max Pay'!$D$7)</f>
        <v>107506.72439999999</v>
      </c>
      <c r="I11" s="8">
        <f>IF(I9*(1+$K$6)&lt;'Locality and Max Pay'!$D$7,I9*(1+$K$6),'Locality and Max Pay'!$D$7)</f>
        <v>129153.58560000001</v>
      </c>
      <c r="J11" s="8">
        <f>IF(J9*(1+$K$6)&lt;'Locality and Max Pay'!$D$7,J9*(1+$K$6),'Locality and Max Pay'!$D$7)</f>
        <v>155325.58559999999</v>
      </c>
      <c r="K11" s="8">
        <f>IF(K9*(1+$K$6)&lt;'Locality and Max Pay'!$D$7,K9*(1+$K$6),'Locality and Max Pay'!$D$7)</f>
        <v>191802.8106</v>
      </c>
      <c r="L11" s="8">
        <f>IF(L9*(1+$K$6)&lt;'Locality and Max Pay'!$D$7,L9*(1+$K$6),'Locality and Max Pay'!$D$7)</f>
        <v>225415.51019999999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BFbIPC8xB++jEJSoHLy4gf2VMK1JqWaY90cqno4UcnXGy1j/bi/WxjIBtiOnN2K0X0QFk9sQ5gZtSve56HuPaA==" saltValue="PoDl7GG9xmHGy/d+30Dx5g==" spinCount="100000" sheet="1" objects="1" scenarios="1"/>
  <mergeCells count="20">
    <mergeCell ref="A53:A56"/>
    <mergeCell ref="A58:A61"/>
    <mergeCell ref="A63:A66"/>
    <mergeCell ref="A87:N87"/>
    <mergeCell ref="A68:A71"/>
    <mergeCell ref="A73:A76"/>
    <mergeCell ref="A78:A81"/>
    <mergeCell ref="A83:A86"/>
    <mergeCell ref="A2:N2"/>
    <mergeCell ref="A50:A51"/>
    <mergeCell ref="A45:A48"/>
    <mergeCell ref="B6:H6"/>
    <mergeCell ref="A25:A28"/>
    <mergeCell ref="A30:A33"/>
    <mergeCell ref="A35:A38"/>
    <mergeCell ref="A40:A43"/>
    <mergeCell ref="A13:A14"/>
    <mergeCell ref="A16:A18"/>
    <mergeCell ref="A20:A23"/>
    <mergeCell ref="A4:N4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3" width="11.5703125" customWidth="1"/>
    <col min="14" max="14" width="11.5703125" style="34" customWidth="1"/>
    <col min="15" max="15" width="9.28515625" style="34"/>
  </cols>
  <sheetData>
    <row r="1" spans="1:15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  <c r="O2" s="46"/>
    </row>
    <row r="3" spans="1:15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5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  <c r="O4" s="46"/>
    </row>
    <row r="5" spans="1:15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6" spans="1:15" ht="15.75" customHeight="1">
      <c r="A6" s="16" t="s">
        <v>208</v>
      </c>
      <c r="B6" s="135" t="s">
        <v>16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0.21929999999999999</v>
      </c>
      <c r="L6" s="15"/>
      <c r="M6" s="51"/>
      <c r="N6" s="17"/>
    </row>
    <row r="7" spans="1:15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5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  <c r="O8" s="46"/>
    </row>
    <row r="9" spans="1:15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  <c r="O9" s="46"/>
    </row>
    <row r="10" spans="1:15" ht="12.75" customHeight="1">
      <c r="A10" s="7" t="s">
        <v>141</v>
      </c>
      <c r="B10" s="8">
        <f>IF(B8*(1+$K$6)&lt;'Locality and Max Pay'!$D$7,B8*(1+$K$6),'Locality and Max Pay'!$D$7)</f>
        <v>27164.7847</v>
      </c>
      <c r="C10" s="8">
        <f>IF(C8*(1+$K$6)&lt;'Locality and Max Pay'!$D$7,C8*(1+$K$6),'Locality and Max Pay'!$D$7)</f>
        <v>31048.2552</v>
      </c>
      <c r="D10" s="8">
        <f>IF(D8*(1+$K$6)&lt;'Locality and Max Pay'!$D$7,D8*(1+$K$6),'Locality and Max Pay'!$D$7)</f>
        <v>35084.138200000001</v>
      </c>
      <c r="E10" s="8">
        <f>IF(E8*(1+$K$6)&lt;'Locality and Max Pay'!$D$7,E8*(1+$K$6),'Locality and Max Pay'!$D$7)</f>
        <v>41292.813800000004</v>
      </c>
      <c r="F10" s="8">
        <f>IF(F8*(1+$K$6)&lt;'Locality and Max Pay'!$D$7,F8*(1+$K$6),'Locality and Max Pay'!$D$7)</f>
        <v>50404.642700000004</v>
      </c>
      <c r="G10" s="8">
        <f>IF(G8*(1+$K$6)&lt;'Locality and Max Pay'!$D$7,G8*(1+$K$6),'Locality and Max Pay'!$D$7)</f>
        <v>56534.063800000004</v>
      </c>
      <c r="H10" s="8">
        <f>IF(H8*(1+$K$6)&lt;'Locality and Max Pay'!$D$7,H8*(1+$K$6),'Locality and Max Pay'!$D$7)</f>
        <v>64620.4614</v>
      </c>
      <c r="I10" s="8">
        <f>IF(I8*(1+$K$6)&lt;'Locality and Max Pay'!$D$7,I8*(1+$K$6),'Locality and Max Pay'!$D$7)</f>
        <v>77634.050300000003</v>
      </c>
      <c r="J10" s="8">
        <f>IF(J8*(1+$K$6)&lt;'Locality and Max Pay'!$D$7,J8*(1+$K$6),'Locality and Max Pay'!$D$7)</f>
        <v>93380.090500000006</v>
      </c>
      <c r="K10" s="8">
        <f>IF(K8*(1+$K$6)&lt;'Locality and Max Pay'!$D$7,K8*(1+$K$6),'Locality and Max Pay'!$D$7)</f>
        <v>115277.49920000001</v>
      </c>
      <c r="L10" s="8">
        <f>IF(L8*(1+$K$6)&lt;'Locality and Max Pay'!$D$7,L8*(1+$K$6),'Locality and Max Pay'!$D$7)</f>
        <v>135550.8003</v>
      </c>
      <c r="M10" s="8">
        <f>IF(M8*(1+$K$6)&lt;'Locality and Max Pay'!$D$7,M8*(1+$K$6),'Locality and Max Pay'!$D$7)</f>
        <v>161910.84700000001</v>
      </c>
      <c r="N10" s="8">
        <f>IF(N8*(1+$K$6)&lt;'Locality and Max Pay'!$D$7,N8*(1+$K$6),'Locality and Max Pay'!$D$7)</f>
        <v>190688.76560000001</v>
      </c>
    </row>
    <row r="11" spans="1:15" ht="12.75" customHeight="1">
      <c r="A11" s="4" t="s">
        <v>142</v>
      </c>
      <c r="B11" s="8">
        <f>IF(B9*(1+$K$6)&lt;'Locality and Max Pay'!$D$7,B9*(1+$K$6),'Locality and Max Pay'!$D$7)</f>
        <v>39430.9427</v>
      </c>
      <c r="C11" s="8">
        <f>IF(C9*(1+$K$6)&lt;'Locality and Max Pay'!$D$7,C9*(1+$K$6),'Locality and Max Pay'!$D$7)</f>
        <v>45020.213900000002</v>
      </c>
      <c r="D11" s="8">
        <f>IF(D9*(1+$K$6)&lt;'Locality and Max Pay'!$D$7,D9*(1+$K$6),'Locality and Max Pay'!$D$7)</f>
        <v>52623.768700000001</v>
      </c>
      <c r="E11" s="8">
        <f>IF(E9*(1+$K$6)&lt;'Locality and Max Pay'!$D$7,E9*(1+$K$6),'Locality and Max Pay'!$D$7)</f>
        <v>61938.001400000001</v>
      </c>
      <c r="F11" s="8">
        <f>IF(F9*(1+$K$6)&lt;'Locality and Max Pay'!$D$7,F9*(1+$K$6),'Locality and Max Pay'!$D$7)</f>
        <v>75606.354399999997</v>
      </c>
      <c r="G11" s="8">
        <f>IF(G9*(1+$K$6)&lt;'Locality and Max Pay'!$D$7,G9*(1+$K$6),'Locality and Max Pay'!$D$7)</f>
        <v>84804.753599999996</v>
      </c>
      <c r="H11" s="8">
        <f>IF(H9*(1+$K$6)&lt;'Locality and Max Pay'!$D$7,H9*(1+$K$6),'Locality and Max Pay'!$D$7)</f>
        <v>100170.3722</v>
      </c>
      <c r="I11" s="8">
        <f>IF(I9*(1+$K$6)&lt;'Locality and Max Pay'!$D$7,I9*(1+$K$6),'Locality and Max Pay'!$D$7)</f>
        <v>120340.0328</v>
      </c>
      <c r="J11" s="8">
        <f>IF(J9*(1+$K$6)&lt;'Locality and Max Pay'!$D$7,J9*(1+$K$6),'Locality and Max Pay'!$D$7)</f>
        <v>144726.03280000002</v>
      </c>
      <c r="K11" s="8">
        <f>IF(K9*(1+$K$6)&lt;'Locality and Max Pay'!$D$7,K9*(1+$K$6),'Locality and Max Pay'!$D$7)</f>
        <v>178714.0203</v>
      </c>
      <c r="L11" s="8">
        <f>IF(L9*(1+$K$6)&lt;'Locality and Max Pay'!$D$7,L9*(1+$K$6),'Locality and Max Pay'!$D$7)</f>
        <v>210032.9601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  <c r="O12"/>
    </row>
    <row r="13" spans="1:15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  <c r="O13"/>
    </row>
    <row r="14" spans="1:15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  <c r="O14"/>
    </row>
    <row r="15" spans="1:15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/>
    </row>
    <row r="16" spans="1:15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  <c r="O16"/>
    </row>
    <row r="17" spans="1:15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  <c r="O17"/>
    </row>
    <row r="18" spans="1:15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  <c r="O18"/>
    </row>
    <row r="19" spans="1:1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/>
    </row>
    <row r="20" spans="1:15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  <c r="O20"/>
    </row>
    <row r="21" spans="1:15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  <c r="O21"/>
    </row>
    <row r="22" spans="1:15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  <c r="O22"/>
    </row>
    <row r="23" spans="1:15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  <c r="O23"/>
    </row>
    <row r="24" spans="1:15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/>
    </row>
    <row r="25" spans="1:15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  <c r="O25"/>
    </row>
    <row r="26" spans="1:15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  <c r="O26"/>
    </row>
    <row r="27" spans="1:15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  <c r="O27"/>
    </row>
    <row r="28" spans="1:15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  <c r="O28"/>
    </row>
    <row r="29" spans="1:15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/>
    </row>
    <row r="30" spans="1:15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  <c r="O30" s="46"/>
    </row>
    <row r="31" spans="1:15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  <c r="O31" s="46"/>
    </row>
    <row r="32" spans="1:15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  <c r="O32" s="46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  <c r="N88"/>
      <c r="O88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pIHJX2ewxAjy3/jWN6motgG0fne88I1XvLpDpZEmxVDQwkof+dLkS6aIPPuwnNI+YW8JrXu7eLT24XSzHKtgdw==" saltValue="Ujox5MS0hdeVlzS09rvCG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17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0.2223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27231.6217</v>
      </c>
      <c r="C10" s="8">
        <f>IF(C8*(1+$K$6)&lt;'Locality and Max Pay'!$D$7,C8*(1+$K$6),'Locality and Max Pay'!$D$7)</f>
        <v>31124.647199999999</v>
      </c>
      <c r="D10" s="8">
        <f>IF(D8*(1+$K$6)&lt;'Locality and Max Pay'!$D$7,D8*(1+$K$6),'Locality and Max Pay'!$D$7)</f>
        <v>35170.460200000001</v>
      </c>
      <c r="E10" s="8">
        <f>IF(E8*(1+$K$6)&lt;'Locality and Max Pay'!$D$7,E8*(1+$K$6),'Locality and Max Pay'!$D$7)</f>
        <v>41394.411800000002</v>
      </c>
      <c r="F10" s="8">
        <f>IF(F8*(1+$K$6)&lt;'Locality and Max Pay'!$D$7,F8*(1+$K$6),'Locality and Max Pay'!$D$7)</f>
        <v>50528.659699999997</v>
      </c>
      <c r="G10" s="8">
        <f>IF(G8*(1+$K$6)&lt;'Locality and Max Pay'!$D$7,G8*(1+$K$6),'Locality and Max Pay'!$D$7)</f>
        <v>56673.161799999994</v>
      </c>
      <c r="H10" s="8">
        <f>IF(H8*(1+$K$6)&lt;'Locality and Max Pay'!$D$7,H8*(1+$K$6),'Locality and Max Pay'!$D$7)</f>
        <v>64779.455399999999</v>
      </c>
      <c r="I10" s="8">
        <f>IF(I8*(1+$K$6)&lt;'Locality and Max Pay'!$D$7,I8*(1+$K$6),'Locality and Max Pay'!$D$7)</f>
        <v>77825.063299999994</v>
      </c>
      <c r="J10" s="8">
        <f>IF(J8*(1+$K$6)&lt;'Locality and Max Pay'!$D$7,J8*(1+$K$6),'Locality and Max Pay'!$D$7)</f>
        <v>93609.845499999996</v>
      </c>
      <c r="K10" s="8">
        <f>IF(K8*(1+$K$6)&lt;'Locality and Max Pay'!$D$7,K8*(1+$K$6),'Locality and Max Pay'!$D$7)</f>
        <v>115561.13119999999</v>
      </c>
      <c r="L10" s="8">
        <f>IF(L8*(1+$K$6)&lt;'Locality and Max Pay'!$D$7,L8*(1+$K$6),'Locality and Max Pay'!$D$7)</f>
        <v>135884.31329999998</v>
      </c>
      <c r="M10" s="8">
        <f>IF(M8*(1+$K$6)&lt;'Locality and Max Pay'!$D$7,M8*(1+$K$6),'Locality and Max Pay'!$D$7)</f>
        <v>162309.217</v>
      </c>
      <c r="N10" s="8">
        <f>IF(N8*(1+$K$6)&lt;'Locality and Max Pay'!$D$7,N8*(1+$K$6),'Locality and Max Pay'!$D$7)</f>
        <v>191157.94159999999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39527.959699999999</v>
      </c>
      <c r="C11" s="8">
        <f>IF(C9*(1+$K$6)&lt;'Locality and Max Pay'!$D$7,C9*(1+$K$6),'Locality and Max Pay'!$D$7)</f>
        <v>45130.982899999995</v>
      </c>
      <c r="D11" s="8">
        <f>IF(D9*(1+$K$6)&lt;'Locality and Max Pay'!$D$7,D9*(1+$K$6),'Locality and Max Pay'!$D$7)</f>
        <v>52753.245699999999</v>
      </c>
      <c r="E11" s="8">
        <f>IF(E9*(1+$K$6)&lt;'Locality and Max Pay'!$D$7,E9*(1+$K$6),'Locality and Max Pay'!$D$7)</f>
        <v>62090.395399999994</v>
      </c>
      <c r="F11" s="8">
        <f>IF(F9*(1+$K$6)&lt;'Locality and Max Pay'!$D$7,F9*(1+$K$6),'Locality and Max Pay'!$D$7)</f>
        <v>75792.378400000001</v>
      </c>
      <c r="G11" s="8">
        <f>IF(G9*(1+$K$6)&lt;'Locality and Max Pay'!$D$7,G9*(1+$K$6),'Locality and Max Pay'!$D$7)</f>
        <v>85013.409599999999</v>
      </c>
      <c r="H11" s="8">
        <f>IF(H9*(1+$K$6)&lt;'Locality and Max Pay'!$D$7,H9*(1+$K$6),'Locality and Max Pay'!$D$7)</f>
        <v>100416.8342</v>
      </c>
      <c r="I11" s="8">
        <f>IF(I9*(1+$K$6)&lt;'Locality and Max Pay'!$D$7,I9*(1+$K$6),'Locality and Max Pay'!$D$7)</f>
        <v>120636.12079999999</v>
      </c>
      <c r="J11" s="8">
        <f>IF(J9*(1+$K$6)&lt;'Locality and Max Pay'!$D$7,J9*(1+$K$6),'Locality and Max Pay'!$D$7)</f>
        <v>145082.1208</v>
      </c>
      <c r="K11" s="8">
        <f>IF(K9*(1+$K$6)&lt;'Locality and Max Pay'!$D$7,K9*(1+$K$6),'Locality and Max Pay'!$D$7)</f>
        <v>179153.73329999999</v>
      </c>
      <c r="L11" s="8">
        <f>IF(L9*(1+$K$6)&lt;'Locality and Max Pay'!$D$7,L9*(1+$K$6),'Locality and Max Pay'!$D$7)</f>
        <v>210549.7311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bO8nSzLQci6oB7vbAe1OcT7owi6ejBGZDJbL4BQPiNARHeaVnxTE06oZehQZfPtxebiBvUwvULIFpoIxAbi44Q==" saltValue="kmvkGyy5zlPuZGEMQpRFe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18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0.20150000000000001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26768.218499999999</v>
      </c>
      <c r="C10" s="8">
        <f>IF(C8*(1+$K$6)&lt;'Locality and Max Pay'!$D$7,C8*(1+$K$6),'Locality and Max Pay'!$D$7)</f>
        <v>30594.995999999999</v>
      </c>
      <c r="D10" s="8">
        <f>IF(D8*(1+$K$6)&lt;'Locality and Max Pay'!$D$7,D8*(1+$K$6),'Locality and Max Pay'!$D$7)</f>
        <v>34571.961000000003</v>
      </c>
      <c r="E10" s="8">
        <f>IF(E8*(1+$K$6)&lt;'Locality and Max Pay'!$D$7,E8*(1+$K$6),'Locality and Max Pay'!$D$7)</f>
        <v>40689.999000000003</v>
      </c>
      <c r="F10" s="8">
        <f>IF(F8*(1+$K$6)&lt;'Locality and Max Pay'!$D$7,F8*(1+$K$6),'Locality and Max Pay'!$D$7)</f>
        <v>49668.808499999999</v>
      </c>
      <c r="G10" s="8">
        <f>IF(G8*(1+$K$6)&lt;'Locality and Max Pay'!$D$7,G8*(1+$K$6),'Locality and Max Pay'!$D$7)</f>
        <v>55708.749000000003</v>
      </c>
      <c r="H10" s="8">
        <f>IF(H8*(1+$K$6)&lt;'Locality and Max Pay'!$D$7,H8*(1+$K$6),'Locality and Max Pay'!$D$7)</f>
        <v>63677.097000000002</v>
      </c>
      <c r="I10" s="8">
        <f>IF(I8*(1+$K$6)&lt;'Locality and Max Pay'!$D$7,I8*(1+$K$6),'Locality and Max Pay'!$D$7)</f>
        <v>76500.7065</v>
      </c>
      <c r="J10" s="8">
        <f>IF(J8*(1+$K$6)&lt;'Locality and Max Pay'!$D$7,J8*(1+$K$6),'Locality and Max Pay'!$D$7)</f>
        <v>92016.877500000002</v>
      </c>
      <c r="K10" s="8">
        <f>IF(K8*(1+$K$6)&lt;'Locality and Max Pay'!$D$7,K8*(1+$K$6),'Locality and Max Pay'!$D$7)</f>
        <v>113594.61599999999</v>
      </c>
      <c r="L10" s="8">
        <f>IF(L8*(1+$K$6)&lt;'Locality and Max Pay'!$D$7,L8*(1+$K$6),'Locality and Max Pay'!$D$7)</f>
        <v>133571.9565</v>
      </c>
      <c r="M10" s="8">
        <f>IF(M8*(1+$K$6)&lt;'Locality and Max Pay'!$D$7,M8*(1+$K$6),'Locality and Max Pay'!$D$7)</f>
        <v>159547.185</v>
      </c>
      <c r="N10" s="8">
        <f>IF(N8*(1+$K$6)&lt;'Locality and Max Pay'!$D$7,N8*(1+$K$6),'Locality and Max Pay'!$D$7)</f>
        <v>187904.98800000001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38855.308499999999</v>
      </c>
      <c r="C11" s="8">
        <f>IF(C9*(1+$K$6)&lt;'Locality and Max Pay'!$D$7,C9*(1+$K$6),'Locality and Max Pay'!$D$7)</f>
        <v>44362.984499999999</v>
      </c>
      <c r="D11" s="8">
        <f>IF(D9*(1+$K$6)&lt;'Locality and Max Pay'!$D$7,D9*(1+$K$6),'Locality and Max Pay'!$D$7)</f>
        <v>51855.538500000002</v>
      </c>
      <c r="E11" s="8">
        <f>IF(E9*(1+$K$6)&lt;'Locality and Max Pay'!$D$7,E9*(1+$K$6),'Locality and Max Pay'!$D$7)</f>
        <v>61033.796999999999</v>
      </c>
      <c r="F11" s="8">
        <f>IF(F9*(1+$K$6)&lt;'Locality and Max Pay'!$D$7,F9*(1+$K$6),'Locality and Max Pay'!$D$7)</f>
        <v>74502.611999999994</v>
      </c>
      <c r="G11" s="8">
        <f>IF(G9*(1+$K$6)&lt;'Locality and Max Pay'!$D$7,G9*(1+$K$6),'Locality and Max Pay'!$D$7)</f>
        <v>83566.728000000003</v>
      </c>
      <c r="H11" s="8">
        <f>IF(H9*(1+$K$6)&lt;'Locality and Max Pay'!$D$7,H9*(1+$K$6),'Locality and Max Pay'!$D$7)</f>
        <v>98708.031000000003</v>
      </c>
      <c r="I11" s="8">
        <f>IF(I9*(1+$K$6)&lt;'Locality and Max Pay'!$D$7,I9*(1+$K$6),'Locality and Max Pay'!$D$7)</f>
        <v>118583.24400000001</v>
      </c>
      <c r="J11" s="8">
        <f>IF(J9*(1+$K$6)&lt;'Locality and Max Pay'!$D$7,J9*(1+$K$6),'Locality and Max Pay'!$D$7)</f>
        <v>142613.24400000001</v>
      </c>
      <c r="K11" s="8">
        <f>IF(K9*(1+$K$6)&lt;'Locality and Max Pay'!$D$7,K9*(1+$K$6),'Locality and Max Pay'!$D$7)</f>
        <v>176105.05650000001</v>
      </c>
      <c r="L11" s="8">
        <f>IF(L9*(1+$K$6)&lt;'Locality and Max Pay'!$D$7,L9*(1+$K$6),'Locality and Max Pay'!$D$7)</f>
        <v>206966.7855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jjqh4egqyvBeM4fN5h8fus6tYmMzPeLUQmLr+f3QsI/jWnoPX4AzEtc5tOFiluUufPSAiBh/jZOPzHAs0521fA==" saltValue="8j7e/Jb6mrbeE8UQvOrtp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19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0.2215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27213.798500000001</v>
      </c>
      <c r="C10" s="8">
        <f>IF(C8*(1+$K$6)&lt;'Locality and Max Pay'!$D$7,C8*(1+$K$6),'Locality and Max Pay'!$D$7)</f>
        <v>31104.276000000002</v>
      </c>
      <c r="D10" s="8">
        <f>IF(D8*(1+$K$6)&lt;'Locality and Max Pay'!$D$7,D8*(1+$K$6),'Locality and Max Pay'!$D$7)</f>
        <v>35147.440999999999</v>
      </c>
      <c r="E10" s="8">
        <f>IF(E8*(1+$K$6)&lt;'Locality and Max Pay'!$D$7,E8*(1+$K$6),'Locality and Max Pay'!$D$7)</f>
        <v>41367.319000000003</v>
      </c>
      <c r="F10" s="8">
        <f>IF(F8*(1+$K$6)&lt;'Locality and Max Pay'!$D$7,F8*(1+$K$6),'Locality and Max Pay'!$D$7)</f>
        <v>50495.588499999998</v>
      </c>
      <c r="G10" s="8">
        <f>IF(G8*(1+$K$6)&lt;'Locality and Max Pay'!$D$7,G8*(1+$K$6),'Locality and Max Pay'!$D$7)</f>
        <v>56636.069000000003</v>
      </c>
      <c r="H10" s="8">
        <f>IF(H8*(1+$K$6)&lt;'Locality and Max Pay'!$D$7,H8*(1+$K$6),'Locality and Max Pay'!$D$7)</f>
        <v>64737.057000000001</v>
      </c>
      <c r="I10" s="8">
        <f>IF(I8*(1+$K$6)&lt;'Locality and Max Pay'!$D$7,I8*(1+$K$6),'Locality and Max Pay'!$D$7)</f>
        <v>77774.126499999998</v>
      </c>
      <c r="J10" s="8">
        <f>IF(J8*(1+$K$6)&lt;'Locality and Max Pay'!$D$7,J8*(1+$K$6),'Locality and Max Pay'!$D$7)</f>
        <v>93548.577499999999</v>
      </c>
      <c r="K10" s="8">
        <f>IF(K8*(1+$K$6)&lt;'Locality and Max Pay'!$D$7,K8*(1+$K$6),'Locality and Max Pay'!$D$7)</f>
        <v>115485.496</v>
      </c>
      <c r="L10" s="8">
        <f>IF(L8*(1+$K$6)&lt;'Locality and Max Pay'!$D$7,L8*(1+$K$6),'Locality and Max Pay'!$D$7)</f>
        <v>135795.37650000001</v>
      </c>
      <c r="M10" s="8">
        <f>IF(M8*(1+$K$6)&lt;'Locality and Max Pay'!$D$7,M8*(1+$K$6),'Locality and Max Pay'!$D$7)</f>
        <v>162202.98500000002</v>
      </c>
      <c r="N10" s="8">
        <f>IF(N8*(1+$K$6)&lt;'Locality and Max Pay'!$D$7,N8*(1+$K$6),'Locality and Max Pay'!$D$7)</f>
        <v>191032.82800000001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39502.088499999998</v>
      </c>
      <c r="C11" s="8">
        <f>IF(C9*(1+$K$6)&lt;'Locality and Max Pay'!$D$7,C9*(1+$K$6),'Locality and Max Pay'!$D$7)</f>
        <v>45101.444499999998</v>
      </c>
      <c r="D11" s="8">
        <f>IF(D9*(1+$K$6)&lt;'Locality and Max Pay'!$D$7,D9*(1+$K$6),'Locality and Max Pay'!$D$7)</f>
        <v>52718.718500000003</v>
      </c>
      <c r="E11" s="8">
        <f>IF(E9*(1+$K$6)&lt;'Locality and Max Pay'!$D$7,E9*(1+$K$6),'Locality and Max Pay'!$D$7)</f>
        <v>62049.757000000005</v>
      </c>
      <c r="F11" s="8">
        <f>IF(F9*(1+$K$6)&lt;'Locality and Max Pay'!$D$7,F9*(1+$K$6),'Locality and Max Pay'!$D$7)</f>
        <v>75742.771999999997</v>
      </c>
      <c r="G11" s="8">
        <f>IF(G9*(1+$K$6)&lt;'Locality and Max Pay'!$D$7,G9*(1+$K$6),'Locality and Max Pay'!$D$7)</f>
        <v>84957.767999999996</v>
      </c>
      <c r="H11" s="8">
        <f>IF(H9*(1+$K$6)&lt;'Locality and Max Pay'!$D$7,H9*(1+$K$6),'Locality and Max Pay'!$D$7)</f>
        <v>100351.111</v>
      </c>
      <c r="I11" s="8">
        <f>IF(I9*(1+$K$6)&lt;'Locality and Max Pay'!$D$7,I9*(1+$K$6),'Locality and Max Pay'!$D$7)</f>
        <v>120557.164</v>
      </c>
      <c r="J11" s="8">
        <f>IF(J9*(1+$K$6)&lt;'Locality and Max Pay'!$D$7,J9*(1+$K$6),'Locality and Max Pay'!$D$7)</f>
        <v>144987.16399999999</v>
      </c>
      <c r="K11" s="8">
        <f>IF(K9*(1+$K$6)&lt;'Locality and Max Pay'!$D$7,K9*(1+$K$6),'Locality and Max Pay'!$D$7)</f>
        <v>179036.47650000002</v>
      </c>
      <c r="L11" s="8">
        <f>IF(L9*(1+$K$6)&lt;'Locality and Max Pay'!$D$7,L9*(1+$K$6),'Locality and Max Pay'!$D$7)</f>
        <v>210411.92550000001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Y0sRz+XPwqAS7KVRsgUpGu/ZbzBI7C/s9lvIpnQ58WxpF6L3lY9YnzNIA+vAbA1L5H5hZtsqpGW2d7tUhbvCAQ==" saltValue="r6VxRtfxJNbg7zHVxhODq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5"/>
  <sheetViews>
    <sheetView tabSelected="1" topLeftCell="A31" workbookViewId="0">
      <selection activeCell="B58" sqref="B58"/>
    </sheetView>
  </sheetViews>
  <sheetFormatPr defaultRowHeight="13.15"/>
  <cols>
    <col min="1" max="1" width="5.42578125" customWidth="1"/>
    <col min="2" max="2" width="83.7109375" style="41" bestFit="1" customWidth="1"/>
    <col min="3" max="8" width="9.28515625" style="41"/>
  </cols>
  <sheetData>
    <row r="1" spans="1:10" ht="16.149999999999999" thickBot="1">
      <c r="A1" s="67" t="s">
        <v>64</v>
      </c>
      <c r="B1" s="68"/>
      <c r="I1" s="41"/>
      <c r="J1" s="41"/>
    </row>
    <row r="2" spans="1:10">
      <c r="A2" s="45" t="s">
        <v>65</v>
      </c>
      <c r="I2" s="41"/>
      <c r="J2" s="41"/>
    </row>
    <row r="4" spans="1:10">
      <c r="B4" s="38" t="s">
        <v>66</v>
      </c>
      <c r="C4" s="39"/>
    </row>
    <row r="5" spans="1:10">
      <c r="B5" s="38" t="s">
        <v>4</v>
      </c>
      <c r="C5" s="43"/>
    </row>
    <row r="6" spans="1:10" s="64" customFormat="1">
      <c r="A6" s="61"/>
      <c r="B6" s="62" t="s">
        <v>67</v>
      </c>
      <c r="C6" s="63"/>
      <c r="D6" s="63"/>
      <c r="E6" s="63"/>
      <c r="F6" s="63"/>
      <c r="G6" s="63"/>
      <c r="H6" s="63"/>
      <c r="I6" s="63"/>
    </row>
    <row r="7" spans="1:10" s="64" customFormat="1">
      <c r="A7" s="61"/>
      <c r="B7" s="62" t="s">
        <v>68</v>
      </c>
      <c r="C7" s="63"/>
      <c r="D7" s="63"/>
      <c r="E7" s="63"/>
      <c r="F7" s="63"/>
      <c r="G7" s="63"/>
      <c r="H7" s="63"/>
      <c r="I7" s="63"/>
    </row>
    <row r="8" spans="1:10">
      <c r="B8" s="38" t="s">
        <v>69</v>
      </c>
      <c r="C8" s="44"/>
      <c r="D8" s="38"/>
      <c r="E8" s="38"/>
      <c r="F8" s="38"/>
    </row>
    <row r="9" spans="1:10" s="64" customFormat="1">
      <c r="A9" s="65"/>
      <c r="B9" s="62" t="s">
        <v>70</v>
      </c>
      <c r="C9" s="63"/>
      <c r="D9" s="63"/>
      <c r="E9" s="63"/>
      <c r="F9" s="63"/>
      <c r="G9" s="63"/>
      <c r="H9" s="63"/>
      <c r="I9" s="63"/>
    </row>
    <row r="10" spans="1:10" s="64" customFormat="1">
      <c r="A10" s="65"/>
      <c r="B10" s="38" t="s">
        <v>71</v>
      </c>
      <c r="C10" s="63"/>
      <c r="D10" s="63"/>
      <c r="E10" s="63"/>
      <c r="F10" s="63"/>
      <c r="G10" s="63"/>
      <c r="H10" s="63"/>
      <c r="I10" s="63"/>
    </row>
    <row r="11" spans="1:10">
      <c r="B11" s="38" t="s">
        <v>72</v>
      </c>
      <c r="C11" s="34"/>
      <c r="D11" s="38"/>
      <c r="E11" s="38"/>
      <c r="F11" s="38"/>
    </row>
    <row r="12" spans="1:10">
      <c r="B12" s="38" t="s">
        <v>12</v>
      </c>
      <c r="C12" s="34"/>
      <c r="D12" s="38"/>
      <c r="E12" s="38"/>
      <c r="F12" s="38"/>
    </row>
    <row r="13" spans="1:10">
      <c r="B13" s="42" t="s">
        <v>73</v>
      </c>
      <c r="C13" s="34"/>
      <c r="D13" s="38"/>
      <c r="E13" s="38"/>
      <c r="F13" s="38"/>
    </row>
    <row r="14" spans="1:10" s="64" customFormat="1">
      <c r="A14" s="66"/>
      <c r="B14" s="42" t="s">
        <v>74</v>
      </c>
      <c r="C14" s="63"/>
      <c r="D14" s="63"/>
      <c r="E14" s="63"/>
      <c r="F14" s="63"/>
      <c r="G14" s="63"/>
      <c r="H14" s="63"/>
      <c r="I14" s="63"/>
    </row>
    <row r="15" spans="1:10">
      <c r="B15" s="38" t="s">
        <v>75</v>
      </c>
      <c r="C15" s="34"/>
      <c r="D15" s="38"/>
      <c r="E15" s="38"/>
      <c r="F15" s="38"/>
    </row>
    <row r="16" spans="1:10">
      <c r="B16" s="38" t="s">
        <v>76</v>
      </c>
      <c r="C16" s="34"/>
      <c r="D16" s="38"/>
      <c r="E16" s="38"/>
      <c r="F16" s="38"/>
    </row>
    <row r="17" spans="1:9">
      <c r="B17" s="38" t="s">
        <v>77</v>
      </c>
      <c r="C17" s="34"/>
      <c r="D17" s="38"/>
      <c r="E17" s="38"/>
      <c r="F17" s="38"/>
    </row>
    <row r="18" spans="1:9" s="64" customFormat="1">
      <c r="A18" s="66"/>
      <c r="B18" s="42" t="s">
        <v>78</v>
      </c>
      <c r="C18" s="63"/>
      <c r="D18" s="63"/>
      <c r="E18" s="63"/>
      <c r="F18" s="63"/>
      <c r="G18" s="63"/>
      <c r="H18" s="63"/>
      <c r="I18" s="63"/>
    </row>
    <row r="19" spans="1:9">
      <c r="B19" s="38" t="s">
        <v>79</v>
      </c>
      <c r="C19" s="34"/>
      <c r="D19" s="38"/>
      <c r="E19" s="38"/>
      <c r="F19" s="38"/>
    </row>
    <row r="20" spans="1:9">
      <c r="B20" s="38" t="s">
        <v>80</v>
      </c>
      <c r="C20" s="34"/>
      <c r="D20" s="38"/>
      <c r="E20" s="38"/>
      <c r="F20" s="38"/>
    </row>
    <row r="21" spans="1:9">
      <c r="B21" s="38" t="s">
        <v>81</v>
      </c>
      <c r="C21" s="34"/>
      <c r="D21" s="39"/>
      <c r="E21" s="39"/>
      <c r="F21" s="39"/>
    </row>
    <row r="22" spans="1:9" s="64" customFormat="1">
      <c r="A22" s="66"/>
      <c r="B22" s="42" t="s">
        <v>82</v>
      </c>
      <c r="C22" s="63"/>
      <c r="D22" s="63"/>
      <c r="E22" s="63"/>
      <c r="F22" s="63"/>
      <c r="G22" s="63"/>
      <c r="H22" s="63"/>
      <c r="I22" s="63"/>
    </row>
    <row r="23" spans="1:9">
      <c r="B23" s="38" t="s">
        <v>83</v>
      </c>
      <c r="C23" s="34"/>
      <c r="D23" s="39"/>
      <c r="E23" s="39"/>
      <c r="F23" s="39"/>
    </row>
    <row r="24" spans="1:9">
      <c r="B24" s="38" t="s">
        <v>84</v>
      </c>
      <c r="C24" s="34"/>
      <c r="D24" s="39"/>
      <c r="E24" s="39"/>
      <c r="F24" s="39"/>
    </row>
    <row r="25" spans="1:9">
      <c r="B25" s="38" t="s">
        <v>85</v>
      </c>
      <c r="C25" s="34"/>
      <c r="D25" s="39"/>
      <c r="E25" s="39"/>
      <c r="F25" s="39"/>
    </row>
    <row r="26" spans="1:9">
      <c r="B26" s="38" t="s">
        <v>86</v>
      </c>
      <c r="C26" s="34"/>
      <c r="D26" s="39"/>
      <c r="E26" s="39"/>
      <c r="F26" s="39"/>
    </row>
    <row r="27" spans="1:9">
      <c r="B27" s="38" t="s">
        <v>87</v>
      </c>
      <c r="C27" s="34"/>
      <c r="D27" s="39"/>
      <c r="E27" s="39"/>
      <c r="F27" s="39"/>
    </row>
    <row r="28" spans="1:9" s="64" customFormat="1">
      <c r="A28" s="66"/>
      <c r="B28" s="42" t="s">
        <v>88</v>
      </c>
      <c r="C28" s="63"/>
      <c r="D28" s="63"/>
      <c r="E28" s="63"/>
      <c r="F28" s="63"/>
      <c r="G28" s="63"/>
      <c r="H28" s="63"/>
      <c r="I28" s="63"/>
    </row>
    <row r="29" spans="1:9">
      <c r="B29" s="38" t="s">
        <v>89</v>
      </c>
      <c r="C29" s="34"/>
      <c r="D29" s="39"/>
      <c r="E29" s="39"/>
      <c r="F29" s="39"/>
    </row>
    <row r="30" spans="1:9">
      <c r="B30" s="38" t="s">
        <v>30</v>
      </c>
      <c r="C30" s="34"/>
      <c r="D30" s="39"/>
      <c r="E30" s="39"/>
      <c r="F30" s="39"/>
    </row>
    <row r="31" spans="1:9">
      <c r="B31" s="38" t="s">
        <v>90</v>
      </c>
      <c r="C31" s="34"/>
      <c r="D31" s="39"/>
      <c r="E31" s="39"/>
      <c r="F31" s="39"/>
    </row>
    <row r="32" spans="1:9">
      <c r="B32" s="38" t="s">
        <v>91</v>
      </c>
      <c r="C32" s="34"/>
      <c r="D32" s="39"/>
      <c r="E32" s="39"/>
      <c r="F32" s="39"/>
    </row>
    <row r="33" spans="1:9">
      <c r="B33" s="38" t="s">
        <v>92</v>
      </c>
      <c r="C33" s="34"/>
      <c r="D33" s="39"/>
      <c r="E33" s="39"/>
      <c r="F33" s="39"/>
    </row>
    <row r="34" spans="1:9" s="64" customFormat="1">
      <c r="A34" s="66"/>
      <c r="B34" s="42" t="s">
        <v>93</v>
      </c>
      <c r="C34" s="63"/>
      <c r="D34" s="63"/>
      <c r="E34" s="63"/>
      <c r="F34" s="63"/>
      <c r="G34" s="63"/>
      <c r="H34" s="63"/>
      <c r="I34" s="63"/>
    </row>
    <row r="35" spans="1:9" s="64" customFormat="1">
      <c r="A35" s="66"/>
      <c r="B35" s="42" t="s">
        <v>94</v>
      </c>
      <c r="C35" s="63"/>
      <c r="D35" s="63"/>
      <c r="E35" s="63"/>
      <c r="F35" s="63"/>
      <c r="G35" s="63"/>
      <c r="H35" s="63"/>
      <c r="I35" s="63"/>
    </row>
    <row r="36" spans="1:9" s="64" customFormat="1">
      <c r="A36" s="66"/>
      <c r="B36" s="42" t="s">
        <v>95</v>
      </c>
      <c r="C36" s="63"/>
      <c r="D36" s="63"/>
      <c r="E36" s="63"/>
      <c r="F36" s="63"/>
      <c r="G36" s="63"/>
      <c r="H36" s="63"/>
      <c r="I36" s="63"/>
    </row>
    <row r="37" spans="1:9">
      <c r="B37" s="38" t="s">
        <v>96</v>
      </c>
      <c r="C37" s="34"/>
      <c r="D37" s="39"/>
      <c r="E37" s="39"/>
      <c r="F37" s="39"/>
    </row>
    <row r="38" spans="1:9">
      <c r="B38" s="38" t="s">
        <v>97</v>
      </c>
      <c r="C38" s="34"/>
      <c r="D38" s="39"/>
      <c r="E38" s="39"/>
      <c r="F38" s="39"/>
    </row>
    <row r="39" spans="1:9">
      <c r="B39" s="38" t="s">
        <v>98</v>
      </c>
      <c r="C39" s="34"/>
      <c r="D39" s="39"/>
      <c r="E39" s="39"/>
      <c r="F39" s="39"/>
    </row>
    <row r="40" spans="1:9">
      <c r="B40" s="38" t="s">
        <v>99</v>
      </c>
      <c r="C40" s="34"/>
      <c r="D40" s="39"/>
      <c r="E40" s="39"/>
      <c r="F40" s="39"/>
    </row>
    <row r="41" spans="1:9">
      <c r="B41" s="38" t="s">
        <v>100</v>
      </c>
      <c r="C41" s="34"/>
      <c r="D41" s="141"/>
      <c r="E41" s="141"/>
      <c r="F41" s="141"/>
    </row>
    <row r="42" spans="1:9">
      <c r="B42" s="42" t="s">
        <v>101</v>
      </c>
      <c r="C42" s="34"/>
      <c r="D42" s="141"/>
      <c r="E42" s="141"/>
      <c r="F42" s="141"/>
    </row>
    <row r="43" spans="1:9" s="64" customFormat="1">
      <c r="A43" s="66"/>
      <c r="B43" s="42" t="s">
        <v>102</v>
      </c>
      <c r="C43" s="63"/>
      <c r="D43" s="63"/>
      <c r="E43" s="63"/>
      <c r="F43" s="63"/>
      <c r="G43" s="63"/>
      <c r="H43" s="63"/>
      <c r="I43" s="63"/>
    </row>
    <row r="44" spans="1:9">
      <c r="B44" s="38" t="s">
        <v>103</v>
      </c>
      <c r="C44" s="34"/>
      <c r="D44" s="40"/>
      <c r="E44" s="40"/>
      <c r="F44" s="40"/>
    </row>
    <row r="45" spans="1:9">
      <c r="B45" s="38" t="s">
        <v>104</v>
      </c>
      <c r="C45" s="34"/>
      <c r="D45" s="39"/>
      <c r="E45" s="39"/>
      <c r="F45" s="39"/>
    </row>
    <row r="46" spans="1:9">
      <c r="B46" s="38" t="s">
        <v>105</v>
      </c>
      <c r="C46" s="34"/>
      <c r="D46" s="39"/>
      <c r="E46" s="39"/>
      <c r="F46" s="39"/>
    </row>
    <row r="47" spans="1:9">
      <c r="B47" s="38" t="s">
        <v>106</v>
      </c>
      <c r="C47" s="34"/>
      <c r="D47" s="39"/>
      <c r="E47" s="39"/>
      <c r="F47" s="39"/>
    </row>
    <row r="48" spans="1:9">
      <c r="B48" s="38" t="s">
        <v>107</v>
      </c>
      <c r="C48" s="34"/>
      <c r="D48" s="39"/>
      <c r="E48" s="39"/>
      <c r="F48" s="39"/>
    </row>
    <row r="49" spans="1:9">
      <c r="B49" s="38" t="s">
        <v>108</v>
      </c>
      <c r="C49" s="34"/>
      <c r="D49" s="39"/>
      <c r="E49" s="39"/>
      <c r="F49" s="39"/>
    </row>
    <row r="50" spans="1:9">
      <c r="B50" s="38" t="s">
        <v>109</v>
      </c>
      <c r="C50" s="34"/>
      <c r="D50" s="39"/>
      <c r="E50" s="39"/>
      <c r="F50" s="39"/>
    </row>
    <row r="51" spans="1:9">
      <c r="B51" s="38" t="s">
        <v>110</v>
      </c>
      <c r="C51" s="34"/>
      <c r="D51" s="39"/>
      <c r="E51" s="39"/>
      <c r="F51" s="39"/>
    </row>
    <row r="52" spans="1:9">
      <c r="B52" s="38" t="s">
        <v>111</v>
      </c>
      <c r="C52" s="34"/>
      <c r="D52" s="39"/>
      <c r="E52" s="39"/>
      <c r="F52" s="39"/>
    </row>
    <row r="53" spans="1:9">
      <c r="B53" s="38" t="s">
        <v>112</v>
      </c>
      <c r="C53" s="34"/>
      <c r="D53" s="39"/>
      <c r="E53" s="39"/>
      <c r="F53" s="39"/>
    </row>
    <row r="54" spans="1:9">
      <c r="B54" s="38" t="s">
        <v>113</v>
      </c>
      <c r="C54" s="34"/>
      <c r="D54" s="39"/>
      <c r="E54" s="39"/>
      <c r="F54" s="39"/>
    </row>
    <row r="55" spans="1:9">
      <c r="B55" s="38" t="s">
        <v>114</v>
      </c>
      <c r="C55" s="34"/>
      <c r="D55" s="39"/>
      <c r="E55" s="39"/>
      <c r="F55" s="39"/>
    </row>
    <row r="56" spans="1:9">
      <c r="B56" s="38" t="s">
        <v>115</v>
      </c>
      <c r="C56" s="34"/>
      <c r="D56" s="39"/>
      <c r="E56" s="39"/>
      <c r="F56" s="39"/>
    </row>
    <row r="57" spans="1:9">
      <c r="B57" s="62" t="s">
        <v>116</v>
      </c>
      <c r="C57" s="34"/>
      <c r="D57" s="39"/>
      <c r="E57" s="39"/>
      <c r="F57" s="39"/>
    </row>
    <row r="58" spans="1:9" s="64" customFormat="1">
      <c r="A58" s="66"/>
      <c r="B58" s="42" t="s">
        <v>117</v>
      </c>
      <c r="C58" s="63"/>
      <c r="D58" s="63"/>
      <c r="E58" s="63"/>
      <c r="F58" s="63"/>
      <c r="G58" s="63"/>
      <c r="H58" s="63"/>
      <c r="I58" s="63"/>
    </row>
    <row r="59" spans="1:9" s="64" customFormat="1">
      <c r="A59" s="66"/>
      <c r="B59" s="42" t="s">
        <v>118</v>
      </c>
      <c r="C59" s="63"/>
      <c r="D59" s="63"/>
      <c r="E59" s="63"/>
      <c r="F59" s="63"/>
      <c r="G59" s="63"/>
      <c r="H59" s="63"/>
      <c r="I59" s="63"/>
    </row>
    <row r="60" spans="1:9" s="64" customFormat="1">
      <c r="A60" s="66"/>
      <c r="B60" s="38" t="s">
        <v>119</v>
      </c>
      <c r="C60" s="63"/>
      <c r="D60" s="63"/>
      <c r="E60" s="63"/>
      <c r="F60" s="63"/>
      <c r="G60" s="63"/>
      <c r="H60" s="63"/>
      <c r="I60" s="63"/>
    </row>
    <row r="61" spans="1:9">
      <c r="B61" s="38" t="s">
        <v>120</v>
      </c>
      <c r="C61" s="34"/>
      <c r="D61" s="40"/>
      <c r="E61" s="40"/>
      <c r="F61" s="40"/>
    </row>
    <row r="62" spans="1:9">
      <c r="B62" s="38" t="s">
        <v>63</v>
      </c>
      <c r="C62" s="34"/>
    </row>
    <row r="63" spans="1:9">
      <c r="B63" s="38" t="s">
        <v>121</v>
      </c>
      <c r="C63" s="34"/>
    </row>
    <row r="64" spans="1:9" ht="13.9" thickBot="1"/>
    <row r="65" spans="2:5" ht="28.5" customHeight="1" thickBot="1">
      <c r="B65" s="142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65" s="143"/>
      <c r="D65" s="144"/>
      <c r="E65" s="144"/>
    </row>
  </sheetData>
  <phoneticPr fontId="16" type="noConversion"/>
  <hyperlinks>
    <hyperlink ref="B8:F8" location="atl!A1" display="Atlanta, GA" xr:uid="{00000000-0004-0000-0100-000000000000}"/>
    <hyperlink ref="B11:F11" location="bos!A1" display="Boston, Worcester-Lawrence, Massachusetts - New Hampshire - Maine - Connecticut" xr:uid="{00000000-0004-0000-0100-000001000000}"/>
    <hyperlink ref="B12:F12" location="buf!A1" display="Buffalo" xr:uid="{00000000-0004-0000-0100-000002000000}"/>
    <hyperlink ref="B15:F15" location="chi!A1" display="Chicago-Gary-Kenosha, Illinois - Indiana - Wisconsin" xr:uid="{00000000-0004-0000-0100-000003000000}"/>
    <hyperlink ref="B16:F16" location="cin!A1" display="Cincinnati-Hamilton, Ohio - Kentucky - Indiana" xr:uid="{00000000-0004-0000-0100-000004000000}"/>
    <hyperlink ref="B17:F17" location="cle!A1" display="Cleveland-Akron, Ohio" xr:uid="{00000000-0004-0000-0100-000005000000}"/>
    <hyperlink ref="B19:F19" location="col!A1" display="Columbus, Ohio" xr:uid="{00000000-0004-0000-0100-000006000000}"/>
    <hyperlink ref="B21" location="dfw!A1" display="Dallas-Fort Worth, Texas" xr:uid="{00000000-0004-0000-0100-000007000000}"/>
    <hyperlink ref="B23" location="day!A1" display="Dayton-Springfield, Ohio" xr:uid="{00000000-0004-0000-0100-000008000000}"/>
    <hyperlink ref="B24" location="den!A1" display="Denver-Boulder-Greeley, Colorado" xr:uid="{00000000-0004-0000-0100-000009000000}"/>
    <hyperlink ref="B26" location="det!A1" display="Detroit-Ann Arbor-Flint, Michigan" xr:uid="{00000000-0004-0000-0100-00000A000000}"/>
    <hyperlink ref="B29" location="har!A1" display="Hartford, Connecticut (including all of New London County, CT)" xr:uid="{00000000-0004-0000-0100-00000B000000}"/>
    <hyperlink ref="B31" location="hou!A1" display="Houston-Galveston-Brazoria, Texas" xr:uid="{00000000-0004-0000-0100-00000C000000}"/>
    <hyperlink ref="B32" location="hnt!A1" display="Huntsville, Alabama" xr:uid="{00000000-0004-0000-0100-00000D000000}"/>
    <hyperlink ref="B33" location="ind!A1" display="Indianapolis, Indiana" xr:uid="{00000000-0004-0000-0100-00000E000000}"/>
    <hyperlink ref="B37" location="la!A1" display="Los Angeles-Riverside-Orange County, California " xr:uid="{00000000-0004-0000-0100-00000F000000}"/>
    <hyperlink ref="B38" location="mia!A1" display="Miami-Fort Lauderdale, Florida" xr:uid="{00000000-0004-0000-0100-000010000000}"/>
    <hyperlink ref="B39" location="mil!A1" display="Milwaukee-Racine, Wisconsin" xr:uid="{00000000-0004-0000-0100-000011000000}"/>
    <hyperlink ref="B40" location="msp!A1" display="Minneapolis-St. Paul, Minnesota - Wisconsin" xr:uid="{00000000-0004-0000-0100-000012000000}"/>
    <hyperlink ref="B41" location="ny!A1" display="New York-Northern New Jersey-Long Island, New York - New Jersey - Connecticut - Pennsylvania" xr:uid="{00000000-0004-0000-0100-000013000000}"/>
    <hyperlink ref="B44" location="phl!A1" display="Philadelphia-Wilmington-Atlantic City, Pennsylvania - New Jersey - Delaware - Maryland" xr:uid="{00000000-0004-0000-0100-000014000000}"/>
    <hyperlink ref="B45" location="phx!A1" display="Phoenix, Arizona" xr:uid="{00000000-0004-0000-0100-000015000000}"/>
    <hyperlink ref="B46" location="pit!A1" display="Pittsburgh, Pennsylvania" xr:uid="{00000000-0004-0000-0100-000016000000}"/>
    <hyperlink ref="B47" location="por!A1" display="Portland-Salem, Oregon - Washington" xr:uid="{00000000-0004-0000-0100-000017000000}"/>
    <hyperlink ref="B48" location="ral!A1" display="Raleigh, North Carolina" xr:uid="{00000000-0004-0000-0100-000018000000}"/>
    <hyperlink ref="B50" location="rch!A1" display="Richmond-Petersburg, Virginia" xr:uid="{00000000-0004-0000-0100-000019000000}"/>
    <hyperlink ref="B52" location="sac!A1" display="Sacramento-Yolo, California" xr:uid="{00000000-0004-0000-0100-00001A000000}"/>
    <hyperlink ref="B54" location="sd!A1" display="San Diego, California" xr:uid="{00000000-0004-0000-0100-00001B000000}"/>
    <hyperlink ref="B55" location="sf!A1" display="San Francisco-Oakland-San Jose, California" xr:uid="{00000000-0004-0000-0100-00001C000000}"/>
    <hyperlink ref="B56" location="sea!A1" display="Seattle-Tacoma-Bremerton, Washington" xr:uid="{00000000-0004-0000-0100-00001D000000}"/>
    <hyperlink ref="B61" location="WDCB!A1" display="Washington-Baltimore, District of Columbia - Maryland - Virginia - West Virginia " xr:uid="{00000000-0004-0000-0100-00001E000000}"/>
    <hyperlink ref="B63" location="rus!A1" display="Rest of United States  " xr:uid="{00000000-0004-0000-0100-00001F000000}"/>
    <hyperlink ref="B5" location="AK!A1" display="Alaska" xr:uid="{00000000-0004-0000-0100-000020000000}"/>
    <hyperlink ref="B30" location="HI!A1" display="Hawaii" xr:uid="{00000000-0004-0000-0100-000021000000}"/>
    <hyperlink ref="B62" location="Intl!A1" display="International" xr:uid="{00000000-0004-0000-0100-000022000000}"/>
    <hyperlink ref="B4" location="'No Locality'!A1" display="No Locality" xr:uid="{00000000-0004-0000-0100-000023000000}"/>
    <hyperlink ref="B6" location="Albany!A1" display="Albany, NY" xr:uid="{00000000-0004-0000-0100-000024000000}"/>
    <hyperlink ref="B7" location="Albuquerque!A1" display="Albuquerque-Santa Fe, NM" xr:uid="{00000000-0004-0000-0100-000025000000}"/>
    <hyperlink ref="B9" location="Austin!A1" display="Austin, TX" xr:uid="{00000000-0004-0000-0100-000026000000}"/>
    <hyperlink ref="B14" location="Charlotte!A1" display="Charlotte-Concord, NC-SC" xr:uid="{00000000-0004-0000-0100-000027000000}"/>
    <hyperlink ref="B18" location="'Colorado Springs'!A1" display="Colorado Springs, CO" xr:uid="{00000000-0004-0000-0100-000028000000}"/>
    <hyperlink ref="B22" location="Davenport!A1" display="Davenport-Moline, IA-IL" xr:uid="{00000000-0004-0000-0100-000029000000}"/>
    <hyperlink ref="B28" location="Harrisburg!A1" display="Harrisburg-Lebanon,PA" xr:uid="{00000000-0004-0000-0100-00002A000000}"/>
    <hyperlink ref="B34" location="'Kansas City'!A1" display="Kansas City, MO-KS" xr:uid="{00000000-0004-0000-0100-00002B000000}"/>
    <hyperlink ref="B35" location="Laredo!A1" display="Laredo, TX" xr:uid="{00000000-0004-0000-0100-00002C000000}"/>
    <hyperlink ref="B36" location="'Las Vegas'!A1" display="Las Vegas-Henderson, NV-AZ" xr:uid="{00000000-0004-0000-0100-00002D000000}"/>
    <hyperlink ref="B43" location="'Palm Bay'!A1" display="Palm Bay, Florida" xr:uid="{00000000-0004-0000-0100-00002E000000}"/>
    <hyperlink ref="B58" location="'St. Louis'!A1" display="St Louis-St Charlies-Farmingron, MO-IL" xr:uid="{00000000-0004-0000-0100-00002F000000}"/>
    <hyperlink ref="B59" location="Tucson!A1" display="Tucson, AZ" xr:uid="{00000000-0004-0000-0100-000030000000}"/>
    <hyperlink ref="B10" location="Birm!A1" display="Birmingham-Hoover-Talladega, AL" xr:uid="{00000000-0004-0000-0100-000031000000}"/>
    <hyperlink ref="B13" location="Burl!A1" display="Burlington-South Burlington, VT" xr:uid="{00000000-0004-0000-0100-000032000000}"/>
    <hyperlink ref="B20" location="CorpC!A1" display="Corpus Christi-Kingsville-Alice, TX" xr:uid="{00000000-0004-0000-0100-000033000000}"/>
    <hyperlink ref="B42" location="Omaha!A1" display="Omaha -Council Bluffs-Fremont, NE-IA" xr:uid="{00000000-0004-0000-0100-000034000000}"/>
    <hyperlink ref="B53" location="SanAn!A1" display="San Antonio-New Braunfels-Pearsall, TX" xr:uid="{00000000-0004-0000-0100-000035000000}"/>
    <hyperlink ref="B60" location="VABN!A1" display="Virginia Beach-Norfolk, VA-NC" xr:uid="{00000000-0004-0000-0100-000036000000}"/>
    <hyperlink ref="B25" location="des!A1" display="Des Moines, Iowa" xr:uid="{00000000-0004-0000-0100-000037000000}"/>
    <hyperlink ref="B27" location="Fresno!Print_Area" display="Fresno-Madera-Hanford, CA" xr:uid="{9EB75A6D-E364-4CBB-93A7-6E40A5A879CB}"/>
    <hyperlink ref="B49" location="Reno!Print_Area" display="Reno-Fernley, NV" xr:uid="{F8EB4295-E405-4BDE-8FAB-C0EEB4A46C5C}"/>
    <hyperlink ref="B51" location="Rochester!Print_Area" display="Rochester-Batavia-Seneca Falls, NY" xr:uid="{29067F2A-DF9B-42DA-88B1-4C70BA9ED675}"/>
    <hyperlink ref="B57" location="Spokane!Print_Area" display="Spokane-Spokane Valley-Coeur d'Alene, WA-ID" xr:uid="{56F5BD8D-01E9-401A-846B-235B4909C670}"/>
  </hyperlinks>
  <pageMargins left="0.75" right="0.75" top="1" bottom="1" header="0.5" footer="0.5"/>
  <pageSetup scale="8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0.17630000000000001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26206.787699999997</v>
      </c>
      <c r="C10" s="8">
        <f>IF(C8*(1+$K$6)&lt;'Locality and Max Pay'!$D$7,C8*(1+$K$6),'Locality and Max Pay'!$D$7)</f>
        <v>29953.303199999998</v>
      </c>
      <c r="D10" s="8">
        <f>IF(D8*(1+$K$6)&lt;'Locality and Max Pay'!$D$7,D8*(1+$K$6),'Locality and Max Pay'!$D$7)</f>
        <v>33846.856199999995</v>
      </c>
      <c r="E10" s="8">
        <f>IF(E8*(1+$K$6)&lt;'Locality and Max Pay'!$D$7,E8*(1+$K$6),'Locality and Max Pay'!$D$7)</f>
        <v>39836.575799999999</v>
      </c>
      <c r="F10" s="8">
        <f>IF(F8*(1+$K$6)&lt;'Locality and Max Pay'!$D$7,F8*(1+$K$6),'Locality and Max Pay'!$D$7)</f>
        <v>48627.065699999999</v>
      </c>
      <c r="G10" s="8">
        <f>IF(G8*(1+$K$6)&lt;'Locality and Max Pay'!$D$7,G8*(1+$K$6),'Locality and Max Pay'!$D$7)</f>
        <v>54540.325799999999</v>
      </c>
      <c r="H10" s="8">
        <f>IF(H8*(1+$K$6)&lt;'Locality and Max Pay'!$D$7,H8*(1+$K$6),'Locality and Max Pay'!$D$7)</f>
        <v>62341.547399999996</v>
      </c>
      <c r="I10" s="8">
        <f>IF(I8*(1+$K$6)&lt;'Locality and Max Pay'!$D$7,I8*(1+$K$6),'Locality and Max Pay'!$D$7)</f>
        <v>74896.1973</v>
      </c>
      <c r="J10" s="8">
        <f>IF(J8*(1+$K$6)&lt;'Locality and Max Pay'!$D$7,J8*(1+$K$6),'Locality and Max Pay'!$D$7)</f>
        <v>90086.935499999992</v>
      </c>
      <c r="K10" s="8">
        <f>IF(K8*(1+$K$6)&lt;'Locality and Max Pay'!$D$7,K8*(1+$K$6),'Locality and Max Pay'!$D$7)</f>
        <v>111212.10719999998</v>
      </c>
      <c r="L10" s="8">
        <f>IF(L8*(1+$K$6)&lt;'Locality and Max Pay'!$D$7,L8*(1+$K$6),'Locality and Max Pay'!$D$7)</f>
        <v>130770.44729999999</v>
      </c>
      <c r="M10" s="8">
        <f>IF(M8*(1+$K$6)&lt;'Locality and Max Pay'!$D$7,M8*(1+$K$6),'Locality and Max Pay'!$D$7)</f>
        <v>156200.87699999998</v>
      </c>
      <c r="N10" s="8">
        <f>IF(N8*(1+$K$6)&lt;'Locality and Max Pay'!$D$7,N8*(1+$K$6),'Locality and Max Pay'!$D$7)</f>
        <v>183963.90959999998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38040.365699999995</v>
      </c>
      <c r="C11" s="8">
        <f>IF(C9*(1+$K$6)&lt;'Locality and Max Pay'!$D$7,C9*(1+$K$6),'Locality and Max Pay'!$D$7)</f>
        <v>43432.524899999997</v>
      </c>
      <c r="D11" s="8">
        <f>IF(D9*(1+$K$6)&lt;'Locality and Max Pay'!$D$7,D9*(1+$K$6),'Locality and Max Pay'!$D$7)</f>
        <v>50767.931699999994</v>
      </c>
      <c r="E11" s="8">
        <f>IF(E9*(1+$K$6)&lt;'Locality and Max Pay'!$D$7,E9*(1+$K$6),'Locality and Max Pay'!$D$7)</f>
        <v>59753.687399999995</v>
      </c>
      <c r="F11" s="8">
        <f>IF(F9*(1+$K$6)&lt;'Locality and Max Pay'!$D$7,F9*(1+$K$6),'Locality and Max Pay'!$D$7)</f>
        <v>72940.010399999999</v>
      </c>
      <c r="G11" s="8">
        <f>IF(G9*(1+$K$6)&lt;'Locality and Max Pay'!$D$7,G9*(1+$K$6),'Locality and Max Pay'!$D$7)</f>
        <v>81814.017599999992</v>
      </c>
      <c r="H11" s="8">
        <f>IF(H9*(1+$K$6)&lt;'Locality and Max Pay'!$D$7,H9*(1+$K$6),'Locality and Max Pay'!$D$7)</f>
        <v>96637.750199999995</v>
      </c>
      <c r="I11" s="8">
        <f>IF(I9*(1+$K$6)&lt;'Locality and Max Pay'!$D$7,I9*(1+$K$6),'Locality and Max Pay'!$D$7)</f>
        <v>116096.10479999999</v>
      </c>
      <c r="J11" s="8">
        <f>IF(J9*(1+$K$6)&lt;'Locality and Max Pay'!$D$7,J9*(1+$K$6),'Locality and Max Pay'!$D$7)</f>
        <v>139622.1048</v>
      </c>
      <c r="K11" s="8">
        <f>IF(K9*(1+$K$6)&lt;'Locality and Max Pay'!$D$7,K9*(1+$K$6),'Locality and Max Pay'!$D$7)</f>
        <v>172411.46729999999</v>
      </c>
      <c r="L11" s="8">
        <f>IF(L9*(1+$K$6)&lt;'Locality and Max Pay'!$D$7,L9*(1+$K$6),'Locality and Max Pay'!$D$7)</f>
        <v>202625.90909999999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H0dnoztG19pFMq0rHUOKSBG6UwxkQ5esmkc0z8ySGNwdlBoUjOlMyi7l6H4gcweswu3S9pSshzTutqNICX1YaQ==" saltValue="tFyGVOP22FbJ+4Wfh41P9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21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0.27260000000000001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28352.255399999998</v>
      </c>
      <c r="C10" s="8">
        <f>IF(C8*(1+$K$6)&lt;'Locality and Max Pay'!$D$7,C8*(1+$K$6),'Locality and Max Pay'!$D$7)</f>
        <v>32405.486399999998</v>
      </c>
      <c r="D10" s="8">
        <f>IF(D8*(1+$K$6)&lt;'Locality and Max Pay'!$D$7,D8*(1+$K$6),'Locality and Max Pay'!$D$7)</f>
        <v>36617.792399999998</v>
      </c>
      <c r="E10" s="8">
        <f>IF(E8*(1+$K$6)&lt;'Locality and Max Pay'!$D$7,E8*(1+$K$6),'Locality and Max Pay'!$D$7)</f>
        <v>43097.871599999999</v>
      </c>
      <c r="F10" s="8">
        <f>IF(F8*(1+$K$6)&lt;'Locality and Max Pay'!$D$7,F8*(1+$K$6),'Locality and Max Pay'!$D$7)</f>
        <v>52608.011399999996</v>
      </c>
      <c r="G10" s="8">
        <f>IF(G8*(1+$K$6)&lt;'Locality and Max Pay'!$D$7,G8*(1+$K$6),'Locality and Max Pay'!$D$7)</f>
        <v>59005.371599999999</v>
      </c>
      <c r="H10" s="8">
        <f>IF(H8*(1+$K$6)&lt;'Locality and Max Pay'!$D$7,H8*(1+$K$6),'Locality and Max Pay'!$D$7)</f>
        <v>67445.254799999995</v>
      </c>
      <c r="I10" s="8">
        <f>IF(I8*(1+$K$6)&lt;'Locality and Max Pay'!$D$7,I8*(1+$K$6),'Locality and Max Pay'!$D$7)</f>
        <v>81027.714599999992</v>
      </c>
      <c r="J10" s="8">
        <f>IF(J8*(1+$K$6)&lt;'Locality and Max Pay'!$D$7,J8*(1+$K$6),'Locality and Max Pay'!$D$7)</f>
        <v>97462.070999999996</v>
      </c>
      <c r="K10" s="8">
        <f>IF(K8*(1+$K$6)&lt;'Locality and Max Pay'!$D$7,K8*(1+$K$6),'Locality and Max Pay'!$D$7)</f>
        <v>120316.69439999999</v>
      </c>
      <c r="L10" s="8">
        <f>IF(L8*(1+$K$6)&lt;'Locality and Max Pay'!$D$7,L8*(1+$K$6),'Locality and Max Pay'!$D$7)</f>
        <v>141476.21460000001</v>
      </c>
      <c r="M10" s="8">
        <f>IF(M8*(1+$K$6)&lt;'Locality and Max Pay'!$D$7,M8*(1+$K$6),'Locality and Max Pay'!$D$7)</f>
        <v>168988.554</v>
      </c>
      <c r="N10" s="8">
        <f>IF(N8*(1+$K$6)&lt;'Locality and Max Pay'!$D$7,N8*(1+$K$6),'Locality and Max Pay'!$D$7)</f>
        <v>199024.45919999998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41154.611400000002</v>
      </c>
      <c r="C11" s="8">
        <f>IF(C9*(1+$K$6)&lt;'Locality and Max Pay'!$D$7,C9*(1+$K$6),'Locality and Max Pay'!$D$7)</f>
        <v>46988.209799999997</v>
      </c>
      <c r="D11" s="8">
        <f>IF(D9*(1+$K$6)&lt;'Locality and Max Pay'!$D$7,D9*(1+$K$6),'Locality and Max Pay'!$D$7)</f>
        <v>54924.143400000001</v>
      </c>
      <c r="E11" s="8">
        <f>IF(E9*(1+$K$6)&lt;'Locality and Max Pay'!$D$7,E9*(1+$K$6),'Locality and Max Pay'!$D$7)</f>
        <v>64645.534800000001</v>
      </c>
      <c r="F11" s="8">
        <f>IF(F9*(1+$K$6)&lt;'Locality and Max Pay'!$D$7,F9*(1+$K$6),'Locality and Max Pay'!$D$7)</f>
        <v>78911.380799999999</v>
      </c>
      <c r="G11" s="8">
        <f>IF(G9*(1+$K$6)&lt;'Locality and Max Pay'!$D$7,G9*(1+$K$6),'Locality and Max Pay'!$D$7)</f>
        <v>88511.875199999995</v>
      </c>
      <c r="H11" s="8">
        <f>IF(H9*(1+$K$6)&lt;'Locality and Max Pay'!$D$7,H9*(1+$K$6),'Locality and Max Pay'!$D$7)</f>
        <v>104549.1804</v>
      </c>
      <c r="I11" s="8">
        <f>IF(I9*(1+$K$6)&lt;'Locality and Max Pay'!$D$7,I9*(1+$K$6),'Locality and Max Pay'!$D$7)</f>
        <v>125600.52959999999</v>
      </c>
      <c r="J11" s="8">
        <f>IF(J9*(1+$K$6)&lt;'Locality and Max Pay'!$D$7,J9*(1+$K$6),'Locality and Max Pay'!$D$7)</f>
        <v>151052.52960000001</v>
      </c>
      <c r="K11" s="8">
        <f>IF(K9*(1+$K$6)&lt;'Locality and Max Pay'!$D$7,K9*(1+$K$6),'Locality and Max Pay'!$D$7)</f>
        <v>186526.25459999999</v>
      </c>
      <c r="L11" s="8">
        <f>IF(L9*(1+$K$6)&lt;'Locality and Max Pay'!$D$7,L9*(1+$K$6),'Locality and Max Pay'!$D$7)</f>
        <v>219214.25819999998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knsIzgXlRlaXVnze6sY8mVQghcu4f8InenNTmfLJ7smjvuy9PRs1lQWooft2VsANkw9RvwkRJ33AzcYlnt1N+Q==" saltValue="3pwpH/OVfA7XfS61uYON5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22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0.1893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26496.414700000001</v>
      </c>
      <c r="C10" s="8">
        <f>IF(C8*(1+$K$6)&lt;'Locality and Max Pay'!$D$7,C8*(1+$K$6),'Locality and Max Pay'!$D$7)</f>
        <v>30284.335200000001</v>
      </c>
      <c r="D10" s="8">
        <f>IF(D8*(1+$K$6)&lt;'Locality and Max Pay'!$D$7,D8*(1+$K$6),'Locality and Max Pay'!$D$7)</f>
        <v>34220.9182</v>
      </c>
      <c r="E10" s="8">
        <f>IF(E8*(1+$K$6)&lt;'Locality and Max Pay'!$D$7,E8*(1+$K$6),'Locality and Max Pay'!$D$7)</f>
        <v>40276.8338</v>
      </c>
      <c r="F10" s="8">
        <f>IF(F8*(1+$K$6)&lt;'Locality and Max Pay'!$D$7,F8*(1+$K$6),'Locality and Max Pay'!$D$7)</f>
        <v>49164.472699999998</v>
      </c>
      <c r="G10" s="8">
        <f>IF(G8*(1+$K$6)&lt;'Locality and Max Pay'!$D$7,G8*(1+$K$6),'Locality and Max Pay'!$D$7)</f>
        <v>55143.0838</v>
      </c>
      <c r="H10" s="8">
        <f>IF(H8*(1+$K$6)&lt;'Locality and Max Pay'!$D$7,H8*(1+$K$6),'Locality and Max Pay'!$D$7)</f>
        <v>63030.521399999998</v>
      </c>
      <c r="I10" s="8">
        <f>IF(I8*(1+$K$6)&lt;'Locality and Max Pay'!$D$7,I8*(1+$K$6),'Locality and Max Pay'!$D$7)</f>
        <v>75723.920299999998</v>
      </c>
      <c r="J10" s="8">
        <f>IF(J8*(1+$K$6)&lt;'Locality and Max Pay'!$D$7,J8*(1+$K$6),'Locality and Max Pay'!$D$7)</f>
        <v>91082.540500000003</v>
      </c>
      <c r="K10" s="8">
        <f>IF(K8*(1+$K$6)&lt;'Locality and Max Pay'!$D$7,K8*(1+$K$6),'Locality and Max Pay'!$D$7)</f>
        <v>112441.1792</v>
      </c>
      <c r="L10" s="8">
        <f>IF(L8*(1+$K$6)&lt;'Locality and Max Pay'!$D$7,L8*(1+$K$6),'Locality and Max Pay'!$D$7)</f>
        <v>132215.6703</v>
      </c>
      <c r="M10" s="8">
        <f>IF(M8*(1+$K$6)&lt;'Locality and Max Pay'!$D$7,M8*(1+$K$6),'Locality and Max Pay'!$D$7)</f>
        <v>157927.147</v>
      </c>
      <c r="N10" s="8">
        <f>IF(N8*(1+$K$6)&lt;'Locality and Max Pay'!$D$7,N8*(1+$K$6),'Locality and Max Pay'!$D$7)</f>
        <v>185997.0056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38460.772700000001</v>
      </c>
      <c r="C11" s="8">
        <f>IF(C9*(1+$K$6)&lt;'Locality and Max Pay'!$D$7,C9*(1+$K$6),'Locality and Max Pay'!$D$7)</f>
        <v>43912.5239</v>
      </c>
      <c r="D11" s="8">
        <f>IF(D9*(1+$K$6)&lt;'Locality and Max Pay'!$D$7,D9*(1+$K$6),'Locality and Max Pay'!$D$7)</f>
        <v>51328.998700000004</v>
      </c>
      <c r="E11" s="8">
        <f>IF(E9*(1+$K$6)&lt;'Locality and Max Pay'!$D$7,E9*(1+$K$6),'Locality and Max Pay'!$D$7)</f>
        <v>60414.061399999999</v>
      </c>
      <c r="F11" s="8">
        <f>IF(F9*(1+$K$6)&lt;'Locality and Max Pay'!$D$7,F9*(1+$K$6),'Locality and Max Pay'!$D$7)</f>
        <v>73746.114400000006</v>
      </c>
      <c r="G11" s="8">
        <f>IF(G9*(1+$K$6)&lt;'Locality and Max Pay'!$D$7,G9*(1+$K$6),'Locality and Max Pay'!$D$7)</f>
        <v>82718.193599999999</v>
      </c>
      <c r="H11" s="8">
        <f>IF(H9*(1+$K$6)&lt;'Locality and Max Pay'!$D$7,H9*(1+$K$6),'Locality and Max Pay'!$D$7)</f>
        <v>97705.752200000003</v>
      </c>
      <c r="I11" s="8">
        <f>IF(I9*(1+$K$6)&lt;'Locality and Max Pay'!$D$7,I9*(1+$K$6),'Locality and Max Pay'!$D$7)</f>
        <v>117379.1528</v>
      </c>
      <c r="J11" s="8">
        <f>IF(J9*(1+$K$6)&lt;'Locality and Max Pay'!$D$7,J9*(1+$K$6),'Locality and Max Pay'!$D$7)</f>
        <v>141165.15280000001</v>
      </c>
      <c r="K11" s="8">
        <f>IF(K9*(1+$K$6)&lt;'Locality and Max Pay'!$D$7,K9*(1+$K$6),'Locality and Max Pay'!$D$7)</f>
        <v>174316.8903</v>
      </c>
      <c r="L11" s="8">
        <f>IF(L9*(1+$K$6)&lt;'Locality and Max Pay'!$D$7,L9*(1+$K$6),'Locality and Max Pay'!$D$7)</f>
        <v>204865.2501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WWwh0LAyhidOktB4i8LuE6XxdJq8iNhY2p3GPi/EWFoN3f/uFVqp/PKQ5/UJ843QLjYML1yPMJKr5QT4tLh8JQ==" saltValue="af7hy5/fZ4kF/kKkY1Cb5g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23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0.2142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27051.161799999998</v>
      </c>
      <c r="C10" s="8">
        <f>IF(C8*(1+$K$6)&lt;'Locality and Max Pay'!$D$7,C8*(1+$K$6),'Locality and Max Pay'!$D$7)</f>
        <v>30918.388799999997</v>
      </c>
      <c r="D10" s="8">
        <f>IF(D8*(1+$K$6)&lt;'Locality and Max Pay'!$D$7,D8*(1+$K$6),'Locality and Max Pay'!$D$7)</f>
        <v>34937.390800000001</v>
      </c>
      <c r="E10" s="8">
        <f>IF(E8*(1+$K$6)&lt;'Locality and Max Pay'!$D$7,E8*(1+$K$6),'Locality and Max Pay'!$D$7)</f>
        <v>41120.097199999997</v>
      </c>
      <c r="F10" s="8">
        <f>IF(F8*(1+$K$6)&lt;'Locality and Max Pay'!$D$7,F8*(1+$K$6),'Locality and Max Pay'!$D$7)</f>
        <v>50193.813799999996</v>
      </c>
      <c r="G10" s="8">
        <f>IF(G8*(1+$K$6)&lt;'Locality and Max Pay'!$D$7,G8*(1+$K$6),'Locality and Max Pay'!$D$7)</f>
        <v>56297.597199999997</v>
      </c>
      <c r="H10" s="8">
        <f>IF(H8*(1+$K$6)&lt;'Locality and Max Pay'!$D$7,H8*(1+$K$6),'Locality and Max Pay'!$D$7)</f>
        <v>64350.171599999994</v>
      </c>
      <c r="I10" s="8">
        <f>IF(I8*(1+$K$6)&lt;'Locality and Max Pay'!$D$7,I8*(1+$K$6),'Locality and Max Pay'!$D$7)</f>
        <v>77309.328200000004</v>
      </c>
      <c r="J10" s="8">
        <f>IF(J8*(1+$K$6)&lt;'Locality and Max Pay'!$D$7,J8*(1+$K$6),'Locality and Max Pay'!$D$7)</f>
        <v>92989.506999999998</v>
      </c>
      <c r="K10" s="8">
        <f>IF(K8*(1+$K$6)&lt;'Locality and Max Pay'!$D$7,K8*(1+$K$6),'Locality and Max Pay'!$D$7)</f>
        <v>114795.3248</v>
      </c>
      <c r="L10" s="8">
        <f>IF(L8*(1+$K$6)&lt;'Locality and Max Pay'!$D$7,L8*(1+$K$6),'Locality and Max Pay'!$D$7)</f>
        <v>134983.82819999999</v>
      </c>
      <c r="M10" s="8">
        <f>IF(M8*(1+$K$6)&lt;'Locality and Max Pay'!$D$7,M8*(1+$K$6),'Locality and Max Pay'!$D$7)</f>
        <v>161233.61799999999</v>
      </c>
      <c r="N10" s="8">
        <f>IF(N8*(1+$K$6)&lt;'Locality and Max Pay'!$D$7,N8*(1+$K$6),'Locality and Max Pay'!$D$7)</f>
        <v>189891.16639999999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39266.013800000001</v>
      </c>
      <c r="C11" s="8">
        <f>IF(C9*(1+$K$6)&lt;'Locality and Max Pay'!$D$7,C9*(1+$K$6),'Locality and Max Pay'!$D$7)</f>
        <v>44831.906599999995</v>
      </c>
      <c r="D11" s="8">
        <f>IF(D9*(1+$K$6)&lt;'Locality and Max Pay'!$D$7,D9*(1+$K$6),'Locality and Max Pay'!$D$7)</f>
        <v>52403.657800000001</v>
      </c>
      <c r="E11" s="8">
        <f>IF(E9*(1+$K$6)&lt;'Locality and Max Pay'!$D$7,E9*(1+$K$6),'Locality and Max Pay'!$D$7)</f>
        <v>61678.931599999996</v>
      </c>
      <c r="F11" s="8">
        <f>IF(F9*(1+$K$6)&lt;'Locality and Max Pay'!$D$7,F9*(1+$K$6),'Locality and Max Pay'!$D$7)</f>
        <v>75290.113599999997</v>
      </c>
      <c r="G11" s="8">
        <f>IF(G9*(1+$K$6)&lt;'Locality and Max Pay'!$D$7,G9*(1+$K$6),'Locality and Max Pay'!$D$7)</f>
        <v>84450.03839999999</v>
      </c>
      <c r="H11" s="8">
        <f>IF(H9*(1+$K$6)&lt;'Locality and Max Pay'!$D$7,H9*(1+$K$6),'Locality and Max Pay'!$D$7)</f>
        <v>99751.386799999993</v>
      </c>
      <c r="I11" s="8">
        <f>IF(I9*(1+$K$6)&lt;'Locality and Max Pay'!$D$7,I9*(1+$K$6),'Locality and Max Pay'!$D$7)</f>
        <v>119836.6832</v>
      </c>
      <c r="J11" s="8">
        <f>IF(J9*(1+$K$6)&lt;'Locality and Max Pay'!$D$7,J9*(1+$K$6),'Locality and Max Pay'!$D$7)</f>
        <v>144120.6832</v>
      </c>
      <c r="K11" s="8">
        <f>IF(K9*(1+$K$6)&lt;'Locality and Max Pay'!$D$7,K9*(1+$K$6),'Locality and Max Pay'!$D$7)</f>
        <v>177966.50819999998</v>
      </c>
      <c r="L11" s="8">
        <f>IF(L9*(1+$K$6)&lt;'Locality and Max Pay'!$D$7,L9*(1+$K$6),'Locality and Max Pay'!$D$7)</f>
        <v>209154.44939999998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m0Sf/FcwPlQ89+C/yUQ5AhkXZ0c5IYdd5qqwkESWJ9w+mA6vgOE/ydBw9yTmiL+9Of4iwQQyhmnAWu9Cnv+j+g==" saltValue="0ZUelKF2mZiEknaxj87Vc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24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0.30520000000000003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29078.550800000005</v>
      </c>
      <c r="C10" s="8">
        <f>IF(C8*(1+$K$6)&lt;'Locality and Max Pay'!$D$7,C8*(1+$K$6),'Locality and Max Pay'!$D$7)</f>
        <v>33235.612800000003</v>
      </c>
      <c r="D10" s="8">
        <f>IF(D8*(1+$K$6)&lt;'Locality and Max Pay'!$D$7,D8*(1+$K$6),'Locality and Max Pay'!$D$7)</f>
        <v>37555.824800000002</v>
      </c>
      <c r="E10" s="8">
        <f>IF(E8*(1+$K$6)&lt;'Locality and Max Pay'!$D$7,E8*(1+$K$6),'Locality and Max Pay'!$D$7)</f>
        <v>44201.903200000008</v>
      </c>
      <c r="F10" s="8">
        <f>IF(F8*(1+$K$6)&lt;'Locality and Max Pay'!$D$7,F8*(1+$K$6),'Locality and Max Pay'!$D$7)</f>
        <v>53955.662800000006</v>
      </c>
      <c r="G10" s="8">
        <f>IF(G8*(1+$K$6)&lt;'Locality and Max Pay'!$D$7,G8*(1+$K$6),'Locality and Max Pay'!$D$7)</f>
        <v>60516.903200000008</v>
      </c>
      <c r="H10" s="8">
        <f>IF(H8*(1+$K$6)&lt;'Locality and Max Pay'!$D$7,H8*(1+$K$6),'Locality and Max Pay'!$D$7)</f>
        <v>69172.989600000001</v>
      </c>
      <c r="I10" s="8">
        <f>IF(I8*(1+$K$6)&lt;'Locality and Max Pay'!$D$7,I8*(1+$K$6),'Locality and Max Pay'!$D$7)</f>
        <v>83103.389200000005</v>
      </c>
      <c r="J10" s="8">
        <f>IF(J8*(1+$K$6)&lt;'Locality and Max Pay'!$D$7,J8*(1+$K$6),'Locality and Max Pay'!$D$7)</f>
        <v>99958.742000000013</v>
      </c>
      <c r="K10" s="8">
        <f>IF(K8*(1+$K$6)&lt;'Locality and Max Pay'!$D$7,K8*(1+$K$6),'Locality and Max Pay'!$D$7)</f>
        <v>123398.82880000002</v>
      </c>
      <c r="L10" s="8">
        <f>IF(L8*(1+$K$6)&lt;'Locality and Max Pay'!$D$7,L8*(1+$K$6),'Locality and Max Pay'!$D$7)</f>
        <v>145100.38920000001</v>
      </c>
      <c r="M10" s="8">
        <f>IF(M8*(1+$K$6)&lt;'Locality and Max Pay'!$D$7,M8*(1+$K$6),'Locality and Max Pay'!$D$7)</f>
        <v>173317.50800000003</v>
      </c>
      <c r="N10" s="8">
        <f>IF(N8*(1+$K$6)&lt;'Locality and Max Pay'!$D$7,N8*(1+$K$6),'Locality and Max Pay'!$D$7)</f>
        <v>204122.83840000001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42208.862800000003</v>
      </c>
      <c r="C11" s="8">
        <f>IF(C9*(1+$K$6)&lt;'Locality and Max Pay'!$D$7,C9*(1+$K$6),'Locality and Max Pay'!$D$7)</f>
        <v>48191.899600000004</v>
      </c>
      <c r="D11" s="8">
        <f>IF(D9*(1+$K$6)&lt;'Locality and Max Pay'!$D$7,D9*(1+$K$6),'Locality and Max Pay'!$D$7)</f>
        <v>56331.126800000005</v>
      </c>
      <c r="E11" s="8">
        <f>IF(E9*(1+$K$6)&lt;'Locality and Max Pay'!$D$7,E9*(1+$K$6),'Locality and Max Pay'!$D$7)</f>
        <v>66301.549600000013</v>
      </c>
      <c r="F11" s="8">
        <f>IF(F9*(1+$K$6)&lt;'Locality and Max Pay'!$D$7,F9*(1+$K$6),'Locality and Max Pay'!$D$7)</f>
        <v>80932.841600000014</v>
      </c>
      <c r="G11" s="8">
        <f>IF(G9*(1+$K$6)&lt;'Locality and Max Pay'!$D$7,G9*(1+$K$6),'Locality and Max Pay'!$D$7)</f>
        <v>90779.270400000009</v>
      </c>
      <c r="H11" s="8">
        <f>IF(H9*(1+$K$6)&lt;'Locality and Max Pay'!$D$7,H9*(1+$K$6),'Locality and Max Pay'!$D$7)</f>
        <v>107227.40080000002</v>
      </c>
      <c r="I11" s="8">
        <f>IF(I9*(1+$K$6)&lt;'Locality and Max Pay'!$D$7,I9*(1+$K$6),'Locality and Max Pay'!$D$7)</f>
        <v>128818.01920000001</v>
      </c>
      <c r="J11" s="8">
        <f>IF(J9*(1+$K$6)&lt;'Locality and Max Pay'!$D$7,J9*(1+$K$6),'Locality and Max Pay'!$D$7)</f>
        <v>154922.01920000001</v>
      </c>
      <c r="K11" s="8">
        <f>IF(K9*(1+$K$6)&lt;'Locality and Max Pay'!$D$7,K9*(1+$K$6),'Locality and Max Pay'!$D$7)</f>
        <v>191304.46920000002</v>
      </c>
      <c r="L11" s="8">
        <f>IF(L9*(1+$K$6)&lt;'Locality and Max Pay'!$D$7,L9*(1+$K$6),'Locality and Max Pay'!$D$7)</f>
        <v>224829.83640000003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4b7Lpz+lX7zTxRXYU/kWZNTqK615O2cLHilduMvPSIICIaaNShPWzcQi0a9Zum+l61P1IE23MCBZhwUOFClGNg==" saltValue="YoYPeuCoA5sHFyZXhQMmU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P346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25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0.18010000000000001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26291.447899999999</v>
      </c>
      <c r="C10" s="8">
        <f>IF(C8*(1+$K$6)&lt;'Locality and Max Pay'!$D$7,C8*(1+$K$6),'Locality and Max Pay'!$D$7)</f>
        <v>30050.0664</v>
      </c>
      <c r="D10" s="8">
        <f>IF(D8*(1+$K$6)&lt;'Locality and Max Pay'!$D$7,D8*(1+$K$6),'Locality and Max Pay'!$D$7)</f>
        <v>33956.197399999997</v>
      </c>
      <c r="E10" s="8">
        <f>IF(E8*(1+$K$6)&lt;'Locality and Max Pay'!$D$7,E8*(1+$K$6),'Locality and Max Pay'!$D$7)</f>
        <v>39965.266599999995</v>
      </c>
      <c r="F10" s="8">
        <f>IF(F8*(1+$K$6)&lt;'Locality and Max Pay'!$D$7,F8*(1+$K$6),'Locality and Max Pay'!$D$7)</f>
        <v>48784.153899999998</v>
      </c>
      <c r="G10" s="8">
        <f>IF(G8*(1+$K$6)&lt;'Locality and Max Pay'!$D$7,G8*(1+$K$6),'Locality and Max Pay'!$D$7)</f>
        <v>54716.516599999995</v>
      </c>
      <c r="H10" s="8">
        <f>IF(H8*(1+$K$6)&lt;'Locality and Max Pay'!$D$7,H8*(1+$K$6),'Locality and Max Pay'!$D$7)</f>
        <v>62542.939799999993</v>
      </c>
      <c r="I10" s="8">
        <f>IF(I8*(1+$K$6)&lt;'Locality and Max Pay'!$D$7,I8*(1+$K$6),'Locality and Max Pay'!$D$7)</f>
        <v>75138.147100000002</v>
      </c>
      <c r="J10" s="8">
        <f>IF(J8*(1+$K$6)&lt;'Locality and Max Pay'!$D$7,J8*(1+$K$6),'Locality and Max Pay'!$D$7)</f>
        <v>90377.958499999993</v>
      </c>
      <c r="K10" s="8">
        <f>IF(K8*(1+$K$6)&lt;'Locality and Max Pay'!$D$7,K8*(1+$K$6),'Locality and Max Pay'!$D$7)</f>
        <v>111571.37439999999</v>
      </c>
      <c r="L10" s="8">
        <f>IF(L8*(1+$K$6)&lt;'Locality and Max Pay'!$D$7,L8*(1+$K$6),'Locality and Max Pay'!$D$7)</f>
        <v>131192.8971</v>
      </c>
      <c r="M10" s="8">
        <f>IF(M8*(1+$K$6)&lt;'Locality and Max Pay'!$D$7,M8*(1+$K$6),'Locality and Max Pay'!$D$7)</f>
        <v>156705.47899999999</v>
      </c>
      <c r="N10" s="8">
        <f>IF(N8*(1+$K$6)&lt;'Locality and Max Pay'!$D$7,N8*(1+$K$6),'Locality and Max Pay'!$D$7)</f>
        <v>184558.1992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38163.253899999996</v>
      </c>
      <c r="C11" s="8">
        <f>IF(C9*(1+$K$6)&lt;'Locality and Max Pay'!$D$7,C9*(1+$K$6),'Locality and Max Pay'!$D$7)</f>
        <v>43572.832299999995</v>
      </c>
      <c r="D11" s="8">
        <f>IF(D9*(1+$K$6)&lt;'Locality and Max Pay'!$D$7,D9*(1+$K$6),'Locality and Max Pay'!$D$7)</f>
        <v>50931.935899999997</v>
      </c>
      <c r="E11" s="8">
        <f>IF(E9*(1+$K$6)&lt;'Locality and Max Pay'!$D$7,E9*(1+$K$6),'Locality and Max Pay'!$D$7)</f>
        <v>59946.719799999999</v>
      </c>
      <c r="F11" s="8">
        <f>IF(F9*(1+$K$6)&lt;'Locality and Max Pay'!$D$7,F9*(1+$K$6),'Locality and Max Pay'!$D$7)</f>
        <v>73175.640799999994</v>
      </c>
      <c r="G11" s="8">
        <f>IF(G9*(1+$K$6)&lt;'Locality and Max Pay'!$D$7,G9*(1+$K$6),'Locality and Max Pay'!$D$7)</f>
        <v>82078.315199999997</v>
      </c>
      <c r="H11" s="8">
        <f>IF(H9*(1+$K$6)&lt;'Locality and Max Pay'!$D$7,H9*(1+$K$6),'Locality and Max Pay'!$D$7)</f>
        <v>96949.935399999988</v>
      </c>
      <c r="I11" s="8">
        <f>IF(I9*(1+$K$6)&lt;'Locality and Max Pay'!$D$7,I9*(1+$K$6),'Locality and Max Pay'!$D$7)</f>
        <v>116471.14959999999</v>
      </c>
      <c r="J11" s="8">
        <f>IF(J9*(1+$K$6)&lt;'Locality and Max Pay'!$D$7,J9*(1+$K$6),'Locality and Max Pay'!$D$7)</f>
        <v>140073.1496</v>
      </c>
      <c r="K11" s="8">
        <f>IF(K9*(1+$K$6)&lt;'Locality and Max Pay'!$D$7,K9*(1+$K$6),'Locality and Max Pay'!$D$7)</f>
        <v>172968.43709999998</v>
      </c>
      <c r="L11" s="8">
        <f>IF(L9*(1+$K$6)&lt;'Locality and Max Pay'!$D$7,L9*(1+$K$6),'Locality and Max Pay'!$D$7)</f>
        <v>203280.48569999999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 s="21" customForma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 s="21" customForma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 s="21" customForma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 s="21" customForma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 s="21" customForma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 s="21" customFormat="1" hidden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 s="21" customFormat="1" hidden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 s="21" customFormat="1" hidden="1"/>
    <row r="98" s="21" customFormat="1" hidden="1"/>
    <row r="99" s="21" customFormat="1" hidden="1"/>
    <row r="100" s="21" customFormat="1" hidden="1"/>
    <row r="101" s="21" customFormat="1" hidden="1"/>
    <row r="102" s="21" customFormat="1" hidden="1"/>
    <row r="103" s="21" customFormat="1" hidden="1"/>
    <row r="104" s="21" customFormat="1" hidden="1"/>
    <row r="105" s="21" customFormat="1" hidden="1"/>
    <row r="106" s="21" customFormat="1" hidden="1"/>
    <row r="107" s="21" customFormat="1" hidden="1"/>
    <row r="108" s="21" customFormat="1" hidden="1"/>
    <row r="109" s="21" customFormat="1" hidden="1"/>
    <row r="110" s="21" customFormat="1" hidden="1"/>
    <row r="111" s="21" customFormat="1" hidden="1"/>
    <row r="112" s="21" customFormat="1" hidden="1"/>
    <row r="113" s="21" customFormat="1" hidden="1"/>
    <row r="114" s="21" customFormat="1" hidden="1"/>
    <row r="115" s="21" customFormat="1" hidden="1"/>
    <row r="116" s="21" customFormat="1" hidden="1"/>
    <row r="117" s="21" customFormat="1" hidden="1"/>
    <row r="118" s="21" customFormat="1" hidden="1"/>
    <row r="119" s="21" customFormat="1" hidden="1"/>
    <row r="120" s="21" customFormat="1" hidden="1"/>
    <row r="121" s="21" customFormat="1" hidden="1"/>
    <row r="122" s="21" customFormat="1" hidden="1"/>
    <row r="123" s="21" customFormat="1" hidden="1"/>
    <row r="124" s="21" customFormat="1" hidden="1"/>
    <row r="125" s="21" customFormat="1" hidden="1"/>
    <row r="126" s="21" customFormat="1" hidden="1"/>
    <row r="127" s="21" customFormat="1" hidden="1"/>
    <row r="128" s="21" customFormat="1" hidden="1"/>
    <row r="129" s="21" customFormat="1" hidden="1"/>
    <row r="130" s="21" customFormat="1" hidden="1"/>
    <row r="131" s="21" customFormat="1" hidden="1"/>
    <row r="132" s="21" customFormat="1" hidden="1"/>
    <row r="133" s="21" customFormat="1" hidden="1"/>
    <row r="134" s="21" customFormat="1" hidden="1"/>
    <row r="135" s="21" customFormat="1" hidden="1"/>
    <row r="136" s="21" customFormat="1" hidden="1"/>
    <row r="137" s="21" customFormat="1" hidden="1"/>
    <row r="138" s="21" customFormat="1" hidden="1"/>
    <row r="139" s="21" customFormat="1" hidden="1"/>
    <row r="140" s="21" customFormat="1" hidden="1"/>
    <row r="141" s="21" customFormat="1" hidden="1"/>
    <row r="142" s="21" customFormat="1" hidden="1"/>
    <row r="143" s="21" customFormat="1" hidden="1"/>
    <row r="144" s="21" customFormat="1" hidden="1"/>
    <row r="145" s="21" customFormat="1" hidden="1"/>
    <row r="146" s="21" customFormat="1" hidden="1"/>
    <row r="147" s="21" customFormat="1" hidden="1"/>
    <row r="148" s="21" customFormat="1" hidden="1"/>
    <row r="149" s="21" customFormat="1" hidden="1"/>
    <row r="150" s="21" customFormat="1" hidden="1"/>
    <row r="151" s="21" customFormat="1" hidden="1"/>
    <row r="152" s="21" customFormat="1" hidden="1"/>
    <row r="153" s="21" customFormat="1" hidden="1"/>
    <row r="154" s="21" customFormat="1" hidden="1"/>
    <row r="155" s="21" customFormat="1" hidden="1"/>
    <row r="156" s="21" customFormat="1" hidden="1"/>
    <row r="157" s="21" customFormat="1" hidden="1"/>
    <row r="158" s="21" customFormat="1" hidden="1"/>
    <row r="159" s="21" customFormat="1" hidden="1"/>
    <row r="160" s="21" customFormat="1" hidden="1"/>
    <row r="161" s="21" customFormat="1" hidden="1"/>
    <row r="162" s="21" customFormat="1" hidden="1"/>
    <row r="163" s="21" customFormat="1" hidden="1"/>
    <row r="164" s="21" customFormat="1" hidden="1"/>
    <row r="165" s="21" customFormat="1" hidden="1"/>
    <row r="166" s="21" customFormat="1" hidden="1"/>
    <row r="167" s="21" customFormat="1" hidden="1"/>
    <row r="168" s="21" customFormat="1" hidden="1"/>
    <row r="169" s="21" customFormat="1" hidden="1"/>
    <row r="170" s="21" customFormat="1" hidden="1"/>
    <row r="171" s="21" customFormat="1" hidden="1"/>
    <row r="172" s="21" customFormat="1" hidden="1"/>
    <row r="173" s="21" customFormat="1" hidden="1"/>
    <row r="174" s="21" customFormat="1" hidden="1"/>
    <row r="175" s="21" customFormat="1" hidden="1"/>
    <row r="176" s="21" customFormat="1" hidden="1"/>
    <row r="177" s="21" customFormat="1" hidden="1"/>
    <row r="178" s="21" customFormat="1" hidden="1"/>
    <row r="179" s="21" customFormat="1" hidden="1"/>
    <row r="180" s="21" customFormat="1" hidden="1"/>
    <row r="181" s="21" customFormat="1" hidden="1"/>
    <row r="182" s="21" customFormat="1" hidden="1"/>
    <row r="183" s="21" customFormat="1" hidden="1"/>
    <row r="184" s="21" customFormat="1" hidden="1"/>
    <row r="185" s="21" customFormat="1" hidden="1"/>
    <row r="186" s="21" customFormat="1" hidden="1"/>
    <row r="187" s="21" customFormat="1" hidden="1"/>
    <row r="188" s="21" customFormat="1" hidden="1"/>
    <row r="189" s="21" customFormat="1" hidden="1"/>
    <row r="190" s="21" customFormat="1" hidden="1"/>
    <row r="191" s="21" customFormat="1" hidden="1"/>
    <row r="192" s="21" customFormat="1" hidden="1"/>
    <row r="193" s="21" customFormat="1" hidden="1"/>
    <row r="194" s="21" customFormat="1" hidden="1"/>
    <row r="195" s="21" customFormat="1" hidden="1"/>
    <row r="196" s="21" customFormat="1" hidden="1"/>
    <row r="197" s="21" customFormat="1" hidden="1"/>
    <row r="198" s="21" customFormat="1" hidden="1"/>
    <row r="199" s="21" customFormat="1" hidden="1"/>
    <row r="200" s="21" customFormat="1" hidden="1"/>
    <row r="201" s="21" customFormat="1" hidden="1"/>
    <row r="202" s="21" customFormat="1" hidden="1"/>
    <row r="203" s="21" customFormat="1" hidden="1"/>
    <row r="204" s="21" customFormat="1" hidden="1"/>
    <row r="205" s="21" customFormat="1" hidden="1"/>
    <row r="206" s="21" customFormat="1" hidden="1"/>
    <row r="207" s="21" customFormat="1" hidden="1"/>
    <row r="208" s="21" customFormat="1" hidden="1"/>
    <row r="209" s="21" customFormat="1" hidden="1"/>
    <row r="210" s="21" customFormat="1" hidden="1"/>
    <row r="211" s="21" customFormat="1" hidden="1"/>
    <row r="212" s="21" customFormat="1" hidden="1"/>
    <row r="213" s="21" customFormat="1" hidden="1"/>
    <row r="214" s="21" customFormat="1" hidden="1"/>
    <row r="215" s="21" customFormat="1" hidden="1"/>
    <row r="216" s="21" customFormat="1" hidden="1"/>
    <row r="217" s="21" customFormat="1" hidden="1"/>
    <row r="218" s="21" customFormat="1" hidden="1"/>
    <row r="219" s="21" customFormat="1" hidden="1"/>
    <row r="220" s="21" customFormat="1" hidden="1"/>
    <row r="221" s="21" customFormat="1" hidden="1"/>
    <row r="222" s="21" customFormat="1" hidden="1"/>
    <row r="223" s="21" customFormat="1" hidden="1"/>
    <row r="224" s="21" customFormat="1" hidden="1"/>
    <row r="225" s="21" customFormat="1" hidden="1"/>
    <row r="226" s="21" customFormat="1" hidden="1"/>
    <row r="227" s="21" customFormat="1" hidden="1"/>
    <row r="228" s="21" customFormat="1" hidden="1"/>
    <row r="229" s="21" customFormat="1" hidden="1"/>
    <row r="230" s="21" customFormat="1" hidden="1"/>
    <row r="231" s="21" customFormat="1" hidden="1"/>
    <row r="232" s="21" customFormat="1" hidden="1"/>
    <row r="233" s="21" customFormat="1" hidden="1"/>
    <row r="234" s="21" customFormat="1" hidden="1"/>
    <row r="235" s="21" customFormat="1" hidden="1"/>
    <row r="236" s="21" customFormat="1" hidden="1"/>
    <row r="237" s="21" customFormat="1" hidden="1"/>
    <row r="238" s="21" customFormat="1" hidden="1"/>
    <row r="239" s="21" customFormat="1" hidden="1"/>
    <row r="240" s="21" customFormat="1" hidden="1"/>
    <row r="241" s="21" customFormat="1" hidden="1"/>
    <row r="242" s="21" customFormat="1" hidden="1"/>
    <row r="243" s="21" customFormat="1" hidden="1"/>
    <row r="244" s="21" customFormat="1" hidden="1"/>
    <row r="245" s="21" customFormat="1" hidden="1"/>
    <row r="246" s="21" customFormat="1" hidden="1"/>
    <row r="247" s="21" customFormat="1" hidden="1"/>
    <row r="248" s="21" customFormat="1" hidden="1"/>
    <row r="249" s="21" customFormat="1" hidden="1"/>
    <row r="250" s="21" customFormat="1" hidden="1"/>
    <row r="251" s="21" customFormat="1" hidden="1"/>
    <row r="252" s="21" customFormat="1" hidden="1"/>
    <row r="253" s="21" customFormat="1" hidden="1"/>
    <row r="254" s="21" customFormat="1" hidden="1"/>
    <row r="255" s="21" customFormat="1" hidden="1"/>
    <row r="256" s="21" customFormat="1" hidden="1"/>
    <row r="257" s="21" customFormat="1" hidden="1"/>
    <row r="258" s="21" customFormat="1" hidden="1"/>
    <row r="259" s="21" customFormat="1" hidden="1"/>
    <row r="260" s="21" customFormat="1" hidden="1"/>
    <row r="261" s="21" customFormat="1" hidden="1"/>
    <row r="262" s="21" customFormat="1" hidden="1"/>
    <row r="263" s="21" customFormat="1" hidden="1"/>
    <row r="264" s="21" customFormat="1" hidden="1"/>
    <row r="265" s="21" customFormat="1" hidden="1"/>
    <row r="266" s="21" customFormat="1" hidden="1"/>
    <row r="267" s="21" customFormat="1" hidden="1"/>
    <row r="268" s="21" customFormat="1" hidden="1"/>
    <row r="269" s="21" customFormat="1" hidden="1"/>
    <row r="270" s="21" customFormat="1" hidden="1"/>
    <row r="271" s="21" customFormat="1" hidden="1"/>
    <row r="272" s="21" customFormat="1" hidden="1"/>
    <row r="273" s="21" customFormat="1" hidden="1"/>
    <row r="274" s="21" customFormat="1" hidden="1"/>
    <row r="275" s="21" customFormat="1" hidden="1"/>
    <row r="276" s="21" customFormat="1" hidden="1"/>
    <row r="277" s="21" customFormat="1" hidden="1"/>
    <row r="278" s="21" customFormat="1" hidden="1"/>
    <row r="279" s="21" customFormat="1" hidden="1"/>
    <row r="280" s="21" customFormat="1" hidden="1"/>
    <row r="281" s="21" customFormat="1" hidden="1"/>
    <row r="282" s="21" customFormat="1" hidden="1"/>
    <row r="283" s="21" customFormat="1" hidden="1"/>
    <row r="284" s="21" customFormat="1" hidden="1"/>
    <row r="285" s="21" customFormat="1" hidden="1"/>
    <row r="286" s="21" customFormat="1" hidden="1"/>
    <row r="287" s="21" customFormat="1" hidden="1"/>
    <row r="288" s="21" customFormat="1" hidden="1"/>
    <row r="289" s="21" customFormat="1" hidden="1"/>
    <row r="290" s="21" customFormat="1" hidden="1"/>
    <row r="291" s="21" customFormat="1" hidden="1"/>
    <row r="292" s="21" customFormat="1" hidden="1"/>
    <row r="293" s="21" customFormat="1" hidden="1"/>
    <row r="294" s="21" customFormat="1" hidden="1"/>
    <row r="295" s="21" customFormat="1" hidden="1"/>
    <row r="296" s="21" customFormat="1" hidden="1"/>
    <row r="297" s="21" customFormat="1" hidden="1"/>
    <row r="298" s="21" customFormat="1" hidden="1"/>
    <row r="299" s="21" customFormat="1" hidden="1"/>
    <row r="300" s="21" customFormat="1" hidden="1"/>
    <row r="301" s="21" customFormat="1" hidden="1"/>
    <row r="302" s="21" customFormat="1" hidden="1"/>
    <row r="303" s="21" customFormat="1" hidden="1"/>
    <row r="304" s="21" customFormat="1" hidden="1"/>
    <row r="305" s="21" customFormat="1" hidden="1"/>
    <row r="306" s="21" customFormat="1" hidden="1"/>
    <row r="307" s="21" customFormat="1" hidden="1"/>
    <row r="308" s="21" customFormat="1" hidden="1"/>
    <row r="309" s="21" customFormat="1" hidden="1"/>
    <row r="310" s="21" customFormat="1" hidden="1"/>
    <row r="311" s="21" customFormat="1" hidden="1"/>
    <row r="312" s="21" customFormat="1" hidden="1"/>
    <row r="313" s="21" customFormat="1" hidden="1"/>
    <row r="314" s="21" customFormat="1" hidden="1"/>
    <row r="315" s="21" customFormat="1" hidden="1"/>
    <row r="316" s="21" customFormat="1" hidden="1"/>
    <row r="317" s="21" customFormat="1" hidden="1"/>
    <row r="318" s="21" customFormat="1" hidden="1"/>
    <row r="319" s="21" customFormat="1" hidden="1"/>
    <row r="320" s="21" customFormat="1" hidden="1"/>
    <row r="321" s="21" customFormat="1" hidden="1"/>
    <row r="322" s="21" customFormat="1" hidden="1"/>
    <row r="323" s="21" customFormat="1" hidden="1"/>
    <row r="324" s="21" customFormat="1" hidden="1"/>
    <row r="325" s="21" customFormat="1" hidden="1"/>
    <row r="326" s="21" customFormat="1" hidden="1"/>
    <row r="327" s="21" customFormat="1" hidden="1"/>
    <row r="328" s="21" customFormat="1" hidden="1"/>
    <row r="329" s="21" customFormat="1" hidden="1"/>
    <row r="330" s="21" customFormat="1" hidden="1"/>
    <row r="331" s="21" customFormat="1" hidden="1"/>
    <row r="332" s="21" customFormat="1" hidden="1"/>
    <row r="333" s="21" customFormat="1" hidden="1"/>
    <row r="334" s="21" customFormat="1" hidden="1"/>
    <row r="335" s="21" customFormat="1" hidden="1"/>
    <row r="336" s="21" customFormat="1" hidden="1"/>
    <row r="337" s="21" customFormat="1" hidden="1"/>
    <row r="338" s="21" customFormat="1" hidden="1"/>
    <row r="339" s="21" customFormat="1" hidden="1"/>
    <row r="340" s="21" customFormat="1" hidden="1"/>
    <row r="341" s="21" customFormat="1" hidden="1"/>
    <row r="342" s="21" customFormat="1" hidden="1"/>
    <row r="343"/>
    <row r="344"/>
    <row r="345"/>
    <row r="346"/>
  </sheetData>
  <sheetProtection algorithmName="SHA-512" hashValue="Z/XekJP/FGJrWRwlU87QXW5SB4vXlv4mffDj2Q0Z7UWf+sXnfZprh4rycx8rxQbPPvOBO67Ik99hupSYFVIhZQ==" saltValue="xLFsz0/tS9jU7HI+p5Kwcg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26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0.29120000000000001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28766.644799999998</v>
      </c>
      <c r="C10" s="8">
        <f>IF(C8*(1+$K$6)&lt;'Locality and Max Pay'!$D$7,C8*(1+$K$6),'Locality and Max Pay'!$D$7)</f>
        <v>32879.116799999996</v>
      </c>
      <c r="D10" s="8">
        <f>IF(D8*(1+$K$6)&lt;'Locality and Max Pay'!$D$7,D8*(1+$K$6),'Locality and Max Pay'!$D$7)</f>
        <v>37152.988799999999</v>
      </c>
      <c r="E10" s="8">
        <f>IF(E8*(1+$K$6)&lt;'Locality and Max Pay'!$D$7,E8*(1+$K$6),'Locality and Max Pay'!$D$7)</f>
        <v>43727.779199999997</v>
      </c>
      <c r="F10" s="8">
        <f>IF(F8*(1+$K$6)&lt;'Locality and Max Pay'!$D$7,F8*(1+$K$6),'Locality and Max Pay'!$D$7)</f>
        <v>53376.916799999999</v>
      </c>
      <c r="G10" s="8">
        <f>IF(G8*(1+$K$6)&lt;'Locality and Max Pay'!$D$7,G8*(1+$K$6),'Locality and Max Pay'!$D$7)</f>
        <v>59867.779199999997</v>
      </c>
      <c r="H10" s="8">
        <f>IF(H8*(1+$K$6)&lt;'Locality and Max Pay'!$D$7,H8*(1+$K$6),'Locality and Max Pay'!$D$7)</f>
        <v>68431.017599999992</v>
      </c>
      <c r="I10" s="8">
        <f>IF(I8*(1+$K$6)&lt;'Locality and Max Pay'!$D$7,I8*(1+$K$6),'Locality and Max Pay'!$D$7)</f>
        <v>82211.99519999999</v>
      </c>
      <c r="J10" s="8">
        <f>IF(J8*(1+$K$6)&lt;'Locality and Max Pay'!$D$7,J8*(1+$K$6),'Locality and Max Pay'!$D$7)</f>
        <v>98886.551999999996</v>
      </c>
      <c r="K10" s="8">
        <f>IF(K8*(1+$K$6)&lt;'Locality and Max Pay'!$D$7,K8*(1+$K$6),'Locality and Max Pay'!$D$7)</f>
        <v>122075.21279999999</v>
      </c>
      <c r="L10" s="8">
        <f>IF(L8*(1+$K$6)&lt;'Locality and Max Pay'!$D$7,L8*(1+$K$6),'Locality and Max Pay'!$D$7)</f>
        <v>143543.99519999998</v>
      </c>
      <c r="M10" s="8">
        <f>IF(M8*(1+$K$6)&lt;'Locality and Max Pay'!$D$7,M8*(1+$K$6),'Locality and Max Pay'!$D$7)</f>
        <v>171458.44799999997</v>
      </c>
      <c r="N10" s="8">
        <f>IF(N8*(1+$K$6)&lt;'Locality and Max Pay'!$D$7,N8*(1+$K$6),'Locality and Max Pay'!$D$7)</f>
        <v>201933.3504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41756.116799999996</v>
      </c>
      <c r="C11" s="8">
        <f>IF(C9*(1+$K$6)&lt;'Locality and Max Pay'!$D$7,C9*(1+$K$6),'Locality and Max Pay'!$D$7)</f>
        <v>47674.977599999998</v>
      </c>
      <c r="D11" s="8">
        <f>IF(D9*(1+$K$6)&lt;'Locality and Max Pay'!$D$7,D9*(1+$K$6),'Locality and Max Pay'!$D$7)</f>
        <v>55726.900799999996</v>
      </c>
      <c r="E11" s="8">
        <f>IF(E9*(1+$K$6)&lt;'Locality and Max Pay'!$D$7,E9*(1+$K$6),'Locality and Max Pay'!$D$7)</f>
        <v>65590.377599999993</v>
      </c>
      <c r="F11" s="8">
        <f>IF(F9*(1+$K$6)&lt;'Locality and Max Pay'!$D$7,F9*(1+$K$6),'Locality and Max Pay'!$D$7)</f>
        <v>80064.729599999991</v>
      </c>
      <c r="G11" s="8">
        <f>IF(G9*(1+$K$6)&lt;'Locality and Max Pay'!$D$7,G9*(1+$K$6),'Locality and Max Pay'!$D$7)</f>
        <v>89805.542399999991</v>
      </c>
      <c r="H11" s="8">
        <f>IF(H9*(1+$K$6)&lt;'Locality and Max Pay'!$D$7,H9*(1+$K$6),'Locality and Max Pay'!$D$7)</f>
        <v>106077.24479999999</v>
      </c>
      <c r="I11" s="8">
        <f>IF(I9*(1+$K$6)&lt;'Locality and Max Pay'!$D$7,I9*(1+$K$6),'Locality and Max Pay'!$D$7)</f>
        <v>127436.27519999999</v>
      </c>
      <c r="J11" s="8">
        <f>IF(J9*(1+$K$6)&lt;'Locality and Max Pay'!$D$7,J9*(1+$K$6),'Locality and Max Pay'!$D$7)</f>
        <v>153260.27519999997</v>
      </c>
      <c r="K11" s="8">
        <f>IF(K9*(1+$K$6)&lt;'Locality and Max Pay'!$D$7,K9*(1+$K$6),'Locality and Max Pay'!$D$7)</f>
        <v>189252.47519999999</v>
      </c>
      <c r="L11" s="8">
        <f>IF(L9*(1+$K$6)&lt;'Locality and Max Pay'!$D$7,L9*(1+$K$6),'Locality and Max Pay'!$D$7)</f>
        <v>222418.23839999997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OwZ6BDo3pQwYX37lf6AY1GkAbNccp8+isCiHlSa86tHfQfY3/94fG4HEROML/2p9ygm/wfTTwmNS2ZYuhUuvOg==" saltValue="p9CZ9GVwcXgXTAW6obEKL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A5CA3-636F-4533-8910-E937F32A90A2}">
  <sheetPr>
    <pageSetUpPr fitToPage="1"/>
  </sheetPr>
  <dimension ref="A1:P98"/>
  <sheetViews>
    <sheetView zoomScaleNormal="100" workbookViewId="0">
      <pane xSplit="1" ySplit="12" topLeftCell="B76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27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0.17649999999999999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26211.243499999997</v>
      </c>
      <c r="C10" s="8">
        <f>IF(C8*(1+$K$6)&lt;'Locality and Max Pay'!$D$7,C8*(1+$K$6),'Locality and Max Pay'!$D$7)</f>
        <v>29958.395999999997</v>
      </c>
      <c r="D10" s="8">
        <f>IF(D8*(1+$K$6)&lt;'Locality and Max Pay'!$D$7,D8*(1+$K$6),'Locality and Max Pay'!$D$7)</f>
        <v>33852.610999999997</v>
      </c>
      <c r="E10" s="8">
        <f>IF(E8*(1+$K$6)&lt;'Locality and Max Pay'!$D$7,E8*(1+$K$6),'Locality and Max Pay'!$D$7)</f>
        <v>39843.348999999995</v>
      </c>
      <c r="F10" s="8">
        <f>IF(F8*(1+$K$6)&lt;'Locality and Max Pay'!$D$7,F8*(1+$K$6),'Locality and Max Pay'!$D$7)</f>
        <v>48635.333499999993</v>
      </c>
      <c r="G10" s="8">
        <f>IF(G8*(1+$K$6)&lt;'Locality and Max Pay'!$D$7,G8*(1+$K$6),'Locality and Max Pay'!$D$7)</f>
        <v>54549.598999999995</v>
      </c>
      <c r="H10" s="8">
        <f>IF(H8*(1+$K$6)&lt;'Locality and Max Pay'!$D$7,H8*(1+$K$6),'Locality and Max Pay'!$D$7)</f>
        <v>62352.146999999997</v>
      </c>
      <c r="I10" s="8">
        <f>IF(I8*(1+$K$6)&lt;'Locality and Max Pay'!$D$7,I8*(1+$K$6),'Locality and Max Pay'!$D$7)</f>
        <v>74908.931499999992</v>
      </c>
      <c r="J10" s="8">
        <f>IF(J8*(1+$K$6)&lt;'Locality and Max Pay'!$D$7,J8*(1+$K$6),'Locality and Max Pay'!$D$7)</f>
        <v>90102.252499999988</v>
      </c>
      <c r="K10" s="8">
        <f>IF(K8*(1+$K$6)&lt;'Locality and Max Pay'!$D$7,K8*(1+$K$6),'Locality and Max Pay'!$D$7)</f>
        <v>111231.01599999999</v>
      </c>
      <c r="L10" s="8">
        <f>IF(L8*(1+$K$6)&lt;'Locality and Max Pay'!$D$7,L8*(1+$K$6),'Locality and Max Pay'!$D$7)</f>
        <v>130792.68149999999</v>
      </c>
      <c r="M10" s="8">
        <f>IF(M8*(1+$K$6)&lt;'Locality and Max Pay'!$D$7,M8*(1+$K$6),'Locality and Max Pay'!$D$7)</f>
        <v>156227.435</v>
      </c>
      <c r="N10" s="8">
        <f>IF(N8*(1+$K$6)&lt;'Locality and Max Pay'!$D$7,N8*(1+$K$6),'Locality and Max Pay'!$D$7)</f>
        <v>183995.18799999999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38046.833499999993</v>
      </c>
      <c r="C11" s="8">
        <f>IF(C9*(1+$K$6)&lt;'Locality and Max Pay'!$D$7,C9*(1+$K$6),'Locality and Max Pay'!$D$7)</f>
        <v>43439.909499999994</v>
      </c>
      <c r="D11" s="8">
        <f>IF(D9*(1+$K$6)&lt;'Locality and Max Pay'!$D$7,D9*(1+$K$6),'Locality and Max Pay'!$D$7)</f>
        <v>50776.563499999997</v>
      </c>
      <c r="E11" s="8">
        <f>IF(E9*(1+$K$6)&lt;'Locality and Max Pay'!$D$7,E9*(1+$K$6),'Locality and Max Pay'!$D$7)</f>
        <v>59763.846999999994</v>
      </c>
      <c r="F11" s="8">
        <f>IF(F9*(1+$K$6)&lt;'Locality and Max Pay'!$D$7,F9*(1+$K$6),'Locality and Max Pay'!$D$7)</f>
        <v>72952.411999999997</v>
      </c>
      <c r="G11" s="8">
        <f>IF(G9*(1+$K$6)&lt;'Locality and Max Pay'!$D$7,G9*(1+$K$6),'Locality and Max Pay'!$D$7)</f>
        <v>81827.927999999985</v>
      </c>
      <c r="H11" s="8">
        <f>IF(H9*(1+$K$6)&lt;'Locality and Max Pay'!$D$7,H9*(1+$K$6),'Locality and Max Pay'!$D$7)</f>
        <v>96654.180999999997</v>
      </c>
      <c r="I11" s="8">
        <f>IF(I9*(1+$K$6)&lt;'Locality and Max Pay'!$D$7,I9*(1+$K$6),'Locality and Max Pay'!$D$7)</f>
        <v>116115.84399999998</v>
      </c>
      <c r="J11" s="8">
        <f>IF(J9*(1+$K$6)&lt;'Locality and Max Pay'!$D$7,J9*(1+$K$6),'Locality and Max Pay'!$D$7)</f>
        <v>139645.84399999998</v>
      </c>
      <c r="K11" s="8">
        <f>IF(K9*(1+$K$6)&lt;'Locality and Max Pay'!$D$7,K9*(1+$K$6),'Locality and Max Pay'!$D$7)</f>
        <v>172440.78149999998</v>
      </c>
      <c r="L11" s="8">
        <f>IF(L9*(1+$K$6)&lt;'Locality and Max Pay'!$D$7,L9*(1+$K$6),'Locality and Max Pay'!$D$7)</f>
        <v>202660.36049999998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BYKERGZfBrK132HqtIW4k0rMq4apPM3VBa7MM9jDmodlJWzY6Tcttl6e3slKlSOFRGyS47U5Kvw3yrpefcPuSg==" saltValue="EN4Ki/7lj4TW0IrJ3hVXHQ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28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0.1943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26607.809699999998</v>
      </c>
      <c r="C10" s="8">
        <f>IF(C8*(1+$K$6)&lt;'Locality and Max Pay'!$D$7,C8*(1+$K$6),'Locality and Max Pay'!$D$7)</f>
        <v>30411.655199999997</v>
      </c>
      <c r="D10" s="8">
        <f>IF(D8*(1+$K$6)&lt;'Locality and Max Pay'!$D$7,D8*(1+$K$6),'Locality and Max Pay'!$D$7)</f>
        <v>34364.788199999995</v>
      </c>
      <c r="E10" s="8">
        <f>IF(E8*(1+$K$6)&lt;'Locality and Max Pay'!$D$7,E8*(1+$K$6),'Locality and Max Pay'!$D$7)</f>
        <v>40446.163799999995</v>
      </c>
      <c r="F10" s="8">
        <f>IF(F8*(1+$K$6)&lt;'Locality and Max Pay'!$D$7,F8*(1+$K$6),'Locality and Max Pay'!$D$7)</f>
        <v>49371.167699999998</v>
      </c>
      <c r="G10" s="8">
        <f>IF(G8*(1+$K$6)&lt;'Locality and Max Pay'!$D$7,G8*(1+$K$6),'Locality and Max Pay'!$D$7)</f>
        <v>55374.913799999995</v>
      </c>
      <c r="H10" s="8">
        <f>IF(H8*(1+$K$6)&lt;'Locality and Max Pay'!$D$7,H8*(1+$K$6),'Locality and Max Pay'!$D$7)</f>
        <v>63295.511399999996</v>
      </c>
      <c r="I10" s="8">
        <f>IF(I8*(1+$K$6)&lt;'Locality and Max Pay'!$D$7,I8*(1+$K$6),'Locality and Max Pay'!$D$7)</f>
        <v>76042.275299999994</v>
      </c>
      <c r="J10" s="8">
        <f>IF(J8*(1+$K$6)&lt;'Locality and Max Pay'!$D$7,J8*(1+$K$6),'Locality and Max Pay'!$D$7)</f>
        <v>91465.465499999991</v>
      </c>
      <c r="K10" s="8">
        <f>IF(K8*(1+$K$6)&lt;'Locality and Max Pay'!$D$7,K8*(1+$K$6),'Locality and Max Pay'!$D$7)</f>
        <v>112913.89919999999</v>
      </c>
      <c r="L10" s="8">
        <f>IF(L8*(1+$K$6)&lt;'Locality and Max Pay'!$D$7,L8*(1+$K$6),'Locality and Max Pay'!$D$7)</f>
        <v>132771.52529999998</v>
      </c>
      <c r="M10" s="8">
        <f>IF(M8*(1+$K$6)&lt;'Locality and Max Pay'!$D$7,M8*(1+$K$6),'Locality and Max Pay'!$D$7)</f>
        <v>158591.09699999998</v>
      </c>
      <c r="N10" s="8">
        <f>IF(N8*(1+$K$6)&lt;'Locality and Max Pay'!$D$7,N8*(1+$K$6),'Locality and Max Pay'!$D$7)</f>
        <v>186778.9656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38622.467699999994</v>
      </c>
      <c r="C11" s="8">
        <f>IF(C9*(1+$K$6)&lt;'Locality and Max Pay'!$D$7,C9*(1+$K$6),'Locality and Max Pay'!$D$7)</f>
        <v>44097.138899999998</v>
      </c>
      <c r="D11" s="8">
        <f>IF(D9*(1+$K$6)&lt;'Locality and Max Pay'!$D$7,D9*(1+$K$6),'Locality and Max Pay'!$D$7)</f>
        <v>51544.793699999995</v>
      </c>
      <c r="E11" s="8">
        <f>IF(E9*(1+$K$6)&lt;'Locality and Max Pay'!$D$7,E9*(1+$K$6),'Locality and Max Pay'!$D$7)</f>
        <v>60668.051399999997</v>
      </c>
      <c r="F11" s="8">
        <f>IF(F9*(1+$K$6)&lt;'Locality and Max Pay'!$D$7,F9*(1+$K$6),'Locality and Max Pay'!$D$7)</f>
        <v>74056.154399999999</v>
      </c>
      <c r="G11" s="8">
        <f>IF(G9*(1+$K$6)&lt;'Locality and Max Pay'!$D$7,G9*(1+$K$6),'Locality and Max Pay'!$D$7)</f>
        <v>83065.953599999993</v>
      </c>
      <c r="H11" s="8">
        <f>IF(H9*(1+$K$6)&lt;'Locality and Max Pay'!$D$7,H9*(1+$K$6),'Locality and Max Pay'!$D$7)</f>
        <v>98116.522199999992</v>
      </c>
      <c r="I11" s="8">
        <f>IF(I9*(1+$K$6)&lt;'Locality and Max Pay'!$D$7,I9*(1+$K$6),'Locality and Max Pay'!$D$7)</f>
        <v>117872.63279999999</v>
      </c>
      <c r="J11" s="8">
        <f>IF(J9*(1+$K$6)&lt;'Locality and Max Pay'!$D$7,J9*(1+$K$6),'Locality and Max Pay'!$D$7)</f>
        <v>141758.63279999999</v>
      </c>
      <c r="K11" s="8">
        <f>IF(K9*(1+$K$6)&lt;'Locality and Max Pay'!$D$7,K9*(1+$K$6),'Locality and Max Pay'!$D$7)</f>
        <v>175049.74529999998</v>
      </c>
      <c r="L11" s="8">
        <f>IF(L9*(1+$K$6)&lt;'Locality and Max Pay'!$D$7,L9*(1+$K$6),'Locality and Max Pay'!$D$7)</f>
        <v>205726.53509999998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YIdaw5AP9p89Ds9ezj7TQIIWwp4jr2eioKlB5hkT27drWxJS84bwZi/xoVUmLz00RJ6P3upKwhk4PN0/GwPruw==" saltValue="T2PqlP/4+ecNZfu2nWH1G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29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0.32079999999999997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29426.103199999998</v>
      </c>
      <c r="C10" s="8">
        <f>IF(C8*(1+$K$6)&lt;'Locality and Max Pay'!$D$7,C8*(1+$K$6),'Locality and Max Pay'!$D$7)</f>
        <v>33632.851199999997</v>
      </c>
      <c r="D10" s="8">
        <f>IF(D8*(1+$K$6)&lt;'Locality and Max Pay'!$D$7,D8*(1+$K$6),'Locality and Max Pay'!$D$7)</f>
        <v>38004.699200000003</v>
      </c>
      <c r="E10" s="8">
        <f>IF(E8*(1+$K$6)&lt;'Locality and Max Pay'!$D$7,E8*(1+$K$6),'Locality and Max Pay'!$D$7)</f>
        <v>44730.212800000001</v>
      </c>
      <c r="F10" s="8">
        <f>IF(F8*(1+$K$6)&lt;'Locality and Max Pay'!$D$7,F8*(1+$K$6),'Locality and Max Pay'!$D$7)</f>
        <v>54600.551200000002</v>
      </c>
      <c r="G10" s="8">
        <f>IF(G8*(1+$K$6)&lt;'Locality and Max Pay'!$D$7,G8*(1+$K$6),'Locality and Max Pay'!$D$7)</f>
        <v>61240.212800000001</v>
      </c>
      <c r="H10" s="8">
        <f>IF(H8*(1+$K$6)&lt;'Locality and Max Pay'!$D$7,H8*(1+$K$6),'Locality and Max Pay'!$D$7)</f>
        <v>69999.758399999992</v>
      </c>
      <c r="I10" s="8">
        <f>IF(I8*(1+$K$6)&lt;'Locality and Max Pay'!$D$7,I8*(1+$K$6),'Locality and Max Pay'!$D$7)</f>
        <v>84096.656799999997</v>
      </c>
      <c r="J10" s="8">
        <f>IF(J8*(1+$K$6)&lt;'Locality and Max Pay'!$D$7,J8*(1+$K$6),'Locality and Max Pay'!$D$7)</f>
        <v>101153.46799999999</v>
      </c>
      <c r="K10" s="8">
        <f>IF(K8*(1+$K$6)&lt;'Locality and Max Pay'!$D$7,K8*(1+$K$6),'Locality and Max Pay'!$D$7)</f>
        <v>124873.71519999999</v>
      </c>
      <c r="L10" s="8">
        <f>IF(L8*(1+$K$6)&lt;'Locality and Max Pay'!$D$7,L8*(1+$K$6),'Locality and Max Pay'!$D$7)</f>
        <v>146834.6568</v>
      </c>
      <c r="M10" s="8">
        <f>IF(M8*(1+$K$6)&lt;'Locality and Max Pay'!$D$7,M8*(1+$K$6),'Locality and Max Pay'!$D$7)</f>
        <v>175389.03200000001</v>
      </c>
      <c r="N10" s="8">
        <f>IF(N8*(1+$K$6)&lt;'Locality and Max Pay'!$D$7,N8*(1+$K$6),'Locality and Max Pay'!$D$7)</f>
        <v>206562.55359999998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42713.351199999997</v>
      </c>
      <c r="C11" s="8">
        <f>IF(C9*(1+$K$6)&lt;'Locality and Max Pay'!$D$7,C9*(1+$K$6),'Locality and Max Pay'!$D$7)</f>
        <v>48767.898399999998</v>
      </c>
      <c r="D11" s="8">
        <f>IF(D9*(1+$K$6)&lt;'Locality and Max Pay'!$D$7,D9*(1+$K$6),'Locality and Max Pay'!$D$7)</f>
        <v>57004.407200000001</v>
      </c>
      <c r="E11" s="8">
        <f>IF(E9*(1+$K$6)&lt;'Locality and Max Pay'!$D$7,E9*(1+$K$6),'Locality and Max Pay'!$D$7)</f>
        <v>67093.998399999997</v>
      </c>
      <c r="F11" s="8">
        <f>IF(F9*(1+$K$6)&lt;'Locality and Max Pay'!$D$7,F9*(1+$K$6),'Locality and Max Pay'!$D$7)</f>
        <v>81900.166400000002</v>
      </c>
      <c r="G11" s="8">
        <f>IF(G9*(1+$K$6)&lt;'Locality and Max Pay'!$D$7,G9*(1+$K$6),'Locality and Max Pay'!$D$7)</f>
        <v>91864.281600000002</v>
      </c>
      <c r="H11" s="8">
        <f>IF(H9*(1+$K$6)&lt;'Locality and Max Pay'!$D$7,H9*(1+$K$6),'Locality and Max Pay'!$D$7)</f>
        <v>108509.00319999999</v>
      </c>
      <c r="I11" s="8">
        <f>IF(I9*(1+$K$6)&lt;'Locality and Max Pay'!$D$7,I9*(1+$K$6),'Locality and Max Pay'!$D$7)</f>
        <v>130357.6768</v>
      </c>
      <c r="J11" s="8">
        <f>IF(J9*(1+$K$6)&lt;'Locality and Max Pay'!$D$7,J9*(1+$K$6),'Locality and Max Pay'!$D$7)</f>
        <v>156773.67679999999</v>
      </c>
      <c r="K11" s="8">
        <f>IF(K9*(1+$K$6)&lt;'Locality and Max Pay'!$D$7,K9*(1+$K$6),'Locality and Max Pay'!$D$7)</f>
        <v>193590.9768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6TpAMjx9+WTrwLTuz+qd2lh+5GbD7MubJB4b5/C5VlxT9hJZGHWowjW5clbTub0v+Fz10AFgeopp4+BFj4wy8Q==" saltValue="1dqwG6twx9L6QETqbaJLP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X347"/>
  <sheetViews>
    <sheetView topLeftCell="B1" zoomScale="90" zoomScaleNormal="90" zoomScaleSheetLayoutView="100" workbookViewId="0">
      <selection activeCell="A4" sqref="A4:N4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bestFit="1" customWidth="1"/>
    <col min="11" max="11" width="13.42578125" customWidth="1"/>
    <col min="12" max="14" width="11.5703125" customWidth="1"/>
    <col min="15" max="18" width="0" hidden="1" customWidth="1"/>
    <col min="21" max="21" width="20.28515625" customWidth="1"/>
    <col min="22" max="22" width="20.42578125" customWidth="1"/>
    <col min="23" max="23" width="19.7109375" customWidth="1"/>
    <col min="24" max="24" width="22" customWidth="1"/>
    <col min="25" max="25" width="23.5703125" customWidth="1"/>
    <col min="26" max="26" width="30.28515625" customWidth="1"/>
    <col min="27" max="27" width="16" customWidth="1"/>
  </cols>
  <sheetData>
    <row r="1" spans="1:24" s="46" customFormat="1" ht="18" customHeight="1" thickBot="1">
      <c r="B1" s="101">
        <v>1.0169999999999999</v>
      </c>
      <c r="C1" s="101">
        <v>1.0169999999999999</v>
      </c>
      <c r="D1" s="101">
        <v>1.0169999999999999</v>
      </c>
      <c r="E1" s="101">
        <v>1.0169999999999999</v>
      </c>
      <c r="F1" s="101">
        <v>1.0169999999999999</v>
      </c>
      <c r="G1" s="101">
        <v>1.0169999999999999</v>
      </c>
      <c r="H1" s="101">
        <v>1.0169999999999999</v>
      </c>
      <c r="I1" s="101">
        <v>1.0169999999999999</v>
      </c>
      <c r="J1" s="101">
        <v>1.0169999999999999</v>
      </c>
      <c r="K1" s="101">
        <v>1.0169999999999999</v>
      </c>
      <c r="L1" s="101">
        <v>1.0169999999999999</v>
      </c>
      <c r="M1" s="101">
        <v>1.0169999999999999</v>
      </c>
      <c r="N1" s="101">
        <v>1.0169999999999999</v>
      </c>
      <c r="T1" s="72">
        <f>1.022</f>
        <v>1.022</v>
      </c>
      <c r="U1" s="71">
        <f>1</f>
        <v>1</v>
      </c>
    </row>
    <row r="2" spans="1:24" s="21" customFormat="1" ht="20.25" customHeight="1">
      <c r="A2" s="120" t="str">
        <f>'Locality and Max Pay'!$F$13</f>
        <v>Core Compensation Plan Pay Bands, effective January 12, 2025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s="21" customFormat="1" ht="12.75" customHeight="1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O3" s="46"/>
      <c r="P3" s="46"/>
      <c r="Q3" s="46"/>
      <c r="R3" s="46"/>
      <c r="S3" s="148"/>
      <c r="T3" s="148"/>
      <c r="U3" s="148"/>
      <c r="V3" s="148"/>
      <c r="W3" s="148"/>
      <c r="X3" s="148"/>
    </row>
    <row r="4" spans="1:24" s="21" customFormat="1" ht="30" customHeight="1">
      <c r="A4" s="117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s="21" customFormat="1" ht="13.9">
      <c r="A5" s="102" t="s">
        <v>122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6.149999999999999">
      <c r="A6" s="75" t="s">
        <v>123</v>
      </c>
      <c r="B6" s="123"/>
      <c r="C6" s="124"/>
      <c r="D6" s="124"/>
      <c r="E6" s="124"/>
      <c r="F6" s="124"/>
      <c r="G6" s="124"/>
      <c r="H6" s="125"/>
      <c r="I6" s="17"/>
      <c r="J6" s="15" t="s">
        <v>124</v>
      </c>
      <c r="K6" s="1"/>
      <c r="L6" s="15"/>
      <c r="M6" s="15"/>
      <c r="N6" s="76"/>
    </row>
    <row r="7" spans="1:24">
      <c r="A7" s="77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78" t="s">
        <v>138</v>
      </c>
    </row>
    <row r="8" spans="1:24" s="21" customFormat="1" ht="13.9" thickBot="1">
      <c r="A8" s="79" t="s">
        <v>139</v>
      </c>
      <c r="B8" s="69">
        <f>ROUND('No Locality Prior Year'!B8*'No Locality'!B$1,0)</f>
        <v>22279</v>
      </c>
      <c r="C8" s="69">
        <f>ROUND('No Locality Prior Year'!C8*'No Locality'!C$1,0)</f>
        <v>25464</v>
      </c>
      <c r="D8" s="69">
        <f>ROUND('No Locality Prior Year'!D8*'No Locality'!D$1,0)</f>
        <v>28774</v>
      </c>
      <c r="E8" s="69">
        <f>ROUND('No Locality Prior Year'!E8*'No Locality'!E$1,0)</f>
        <v>33866</v>
      </c>
      <c r="F8" s="69">
        <f>ROUND('No Locality Prior Year'!F8*'No Locality'!F$1,0)</f>
        <v>41339</v>
      </c>
      <c r="G8" s="69">
        <f>ROUND('No Locality Prior Year'!G8*'No Locality'!G$1,0)</f>
        <v>46366</v>
      </c>
      <c r="H8" s="69">
        <f>ROUND('No Locality Prior Year'!H8*'No Locality'!H$1,0)</f>
        <v>52998</v>
      </c>
      <c r="I8" s="69">
        <f>ROUND('No Locality Prior Year'!I8*'No Locality'!I$1,0)</f>
        <v>63671</v>
      </c>
      <c r="J8" s="69">
        <f>ROUND('No Locality Prior Year'!J8*'No Locality'!J$1,0)</f>
        <v>76585</v>
      </c>
      <c r="K8" s="69">
        <f>ROUND('No Locality Prior Year'!K8*'No Locality'!K$1,0)</f>
        <v>94544</v>
      </c>
      <c r="L8" s="69">
        <f>ROUND('No Locality Prior Year'!L8*'No Locality'!L$1,0)</f>
        <v>111171</v>
      </c>
      <c r="M8" s="69">
        <f>ROUND('No Locality Prior Year'!M8*'No Locality'!M$1,0)</f>
        <v>132790</v>
      </c>
      <c r="N8" s="69">
        <f>ROUND('No Locality Prior Year'!N8*'No Locality'!N$1,0)</f>
        <v>156392</v>
      </c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s="21" customFormat="1" ht="13.9" thickBot="1">
      <c r="A9" s="80" t="s">
        <v>140</v>
      </c>
      <c r="B9" s="69">
        <f>ROUND('No Locality Prior Year'!B9*'No Locality'!B$1,0)</f>
        <v>32339</v>
      </c>
      <c r="C9" s="69">
        <f>ROUND('No Locality Prior Year'!C9*'No Locality'!C$1,0)</f>
        <v>36923</v>
      </c>
      <c r="D9" s="69">
        <f>ROUND('No Locality Prior Year'!D9*'No Locality'!D$1,0)</f>
        <v>43159</v>
      </c>
      <c r="E9" s="69">
        <f>ROUND('No Locality Prior Year'!E9*'No Locality'!E$1,0)</f>
        <v>50798</v>
      </c>
      <c r="F9" s="69">
        <f>ROUND('No Locality Prior Year'!F9*'No Locality'!F$1,0)</f>
        <v>62008</v>
      </c>
      <c r="G9" s="69">
        <f>ROUND('No Locality Prior Year'!G9*'No Locality'!G$1,0)</f>
        <v>69552</v>
      </c>
      <c r="H9" s="69">
        <f>ROUND('No Locality Prior Year'!H9*'No Locality'!H$1,0)</f>
        <v>82154</v>
      </c>
      <c r="I9" s="69">
        <f>ROUND('No Locality Prior Year'!I9*'No Locality'!I$1,0)</f>
        <v>98696</v>
      </c>
      <c r="J9" s="69">
        <f>ROUND('No Locality Prior Year'!J9*'No Locality'!J$1,0)</f>
        <v>118696</v>
      </c>
      <c r="K9" s="69">
        <f>ROUND('No Locality Prior Year'!K9*'No Locality'!K$1,0)</f>
        <v>146571</v>
      </c>
      <c r="L9" s="69">
        <f>ROUND('No Locality Prior Year'!L9*'No Locality'!L$1,0)</f>
        <v>172257</v>
      </c>
      <c r="M9" s="69">
        <f>ROUND('No Locality Prior Year'!M9*'No Locality'!M$1,0)</f>
        <v>205872</v>
      </c>
      <c r="N9" s="69">
        <f>ROUND('No Locality Prior Year'!N9*'No Locality'!N$1,0)</f>
        <v>211175</v>
      </c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>
      <c r="A10" s="81" t="s">
        <v>141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2"/>
    </row>
    <row r="11" spans="1:24">
      <c r="A11" s="79" t="s">
        <v>142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3"/>
    </row>
    <row r="12" spans="1:24">
      <c r="A12" s="8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5"/>
    </row>
    <row r="13" spans="1:24">
      <c r="A13" s="116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86"/>
      <c r="P13" s="52"/>
      <c r="Q13" s="52"/>
    </row>
    <row r="14" spans="1:24">
      <c r="A14" s="116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86"/>
      <c r="P14" s="52"/>
      <c r="Q14" s="52"/>
    </row>
    <row r="15" spans="1:24">
      <c r="A15" s="8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8"/>
      <c r="P15" s="52"/>
      <c r="Q15" s="52"/>
    </row>
    <row r="16" spans="1:24">
      <c r="A16" s="109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86"/>
      <c r="P16" s="52"/>
      <c r="Q16" s="52"/>
    </row>
    <row r="17" spans="1:17">
      <c r="A17" s="109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86"/>
      <c r="P17" s="52"/>
      <c r="Q17" s="52"/>
    </row>
    <row r="18" spans="1:17">
      <c r="A18" s="109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86"/>
      <c r="P18" s="52"/>
      <c r="Q18" s="52"/>
    </row>
    <row r="19" spans="1:17">
      <c r="A19" s="8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8"/>
      <c r="P19" s="52"/>
      <c r="Q19" s="52"/>
    </row>
    <row r="20" spans="1:17">
      <c r="A20" s="109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86"/>
      <c r="P20" s="52"/>
      <c r="Q20" s="52"/>
    </row>
    <row r="21" spans="1:17">
      <c r="A21" s="109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86"/>
      <c r="P21" s="52"/>
      <c r="Q21" s="52"/>
    </row>
    <row r="22" spans="1:17">
      <c r="A22" s="109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86"/>
      <c r="P22" s="52"/>
      <c r="Q22" s="52"/>
    </row>
    <row r="23" spans="1:17">
      <c r="A23" s="109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86"/>
      <c r="P23" s="52"/>
      <c r="Q23" s="52"/>
    </row>
    <row r="24" spans="1:17">
      <c r="A24" s="8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8"/>
      <c r="P24" s="52"/>
      <c r="Q24" s="52"/>
    </row>
    <row r="25" spans="1:17">
      <c r="A25" s="109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86"/>
      <c r="P25" s="52"/>
      <c r="Q25" s="52"/>
    </row>
    <row r="26" spans="1:17">
      <c r="A26" s="109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86"/>
    </row>
    <row r="27" spans="1:17">
      <c r="A27" s="109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86"/>
    </row>
    <row r="28" spans="1:17">
      <c r="A28" s="109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86"/>
    </row>
    <row r="29" spans="1:17">
      <c r="A29" s="8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88"/>
    </row>
    <row r="30" spans="1:17" s="21" customFormat="1" ht="16.5" customHeight="1">
      <c r="A30" s="109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89"/>
      <c r="O30" s="46"/>
      <c r="P30" s="46"/>
      <c r="Q30" s="46"/>
    </row>
    <row r="31" spans="1:17" s="21" customFormat="1" ht="16.5" customHeight="1">
      <c r="A31" s="109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89"/>
      <c r="O31" s="46"/>
      <c r="P31" s="46"/>
      <c r="Q31" s="46"/>
    </row>
    <row r="32" spans="1:17" s="21" customFormat="1" ht="16.5" customHeight="1">
      <c r="A32" s="109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89"/>
      <c r="O32" s="46"/>
      <c r="P32" s="46"/>
      <c r="Q32" s="46"/>
    </row>
    <row r="33" spans="1:14" s="21" customFormat="1" ht="16.5" customHeight="1">
      <c r="A33" s="109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89"/>
    </row>
    <row r="34" spans="1:14" s="21" customFormat="1" ht="16.5" customHeight="1">
      <c r="A34" s="9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91"/>
    </row>
    <row r="35" spans="1:14" s="21" customFormat="1" ht="16.5" customHeight="1">
      <c r="A35" s="109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89"/>
    </row>
    <row r="36" spans="1:14" s="21" customFormat="1" ht="16.5" customHeight="1">
      <c r="A36" s="109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89"/>
    </row>
    <row r="37" spans="1:14" s="21" customFormat="1" ht="16.5" customHeight="1">
      <c r="A37" s="109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89"/>
    </row>
    <row r="38" spans="1:14" s="21" customFormat="1" ht="16.5" customHeight="1">
      <c r="A38" s="109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89"/>
    </row>
    <row r="39" spans="1:14" s="21" customFormat="1" ht="16.5" customHeight="1">
      <c r="A39" s="90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91"/>
    </row>
    <row r="40" spans="1:14" s="21" customFormat="1" ht="16.5" customHeight="1">
      <c r="A40" s="109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89"/>
    </row>
    <row r="41" spans="1:14" s="21" customFormat="1" ht="16.5" customHeight="1">
      <c r="A41" s="109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89"/>
    </row>
    <row r="42" spans="1:14" s="21" customFormat="1" ht="16.5" customHeight="1">
      <c r="A42" s="109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89"/>
    </row>
    <row r="43" spans="1:14" s="21" customFormat="1" ht="16.5" customHeight="1">
      <c r="A43" s="109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92"/>
    </row>
    <row r="44" spans="1:14" s="21" customFormat="1" ht="16.5" customHeight="1">
      <c r="A44" s="9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91"/>
    </row>
    <row r="45" spans="1:14" s="21" customFormat="1" ht="16.5" customHeight="1">
      <c r="A45" s="109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89"/>
    </row>
    <row r="46" spans="1:14" s="21" customFormat="1" ht="16.5" customHeight="1">
      <c r="A46" s="109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89"/>
    </row>
    <row r="47" spans="1:14" s="21" customFormat="1" ht="16.5" customHeight="1">
      <c r="A47" s="109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89"/>
    </row>
    <row r="48" spans="1:14" s="21" customFormat="1" ht="16.5" customHeight="1">
      <c r="A48" s="109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92"/>
    </row>
    <row r="49" spans="1:16" s="21" customFormat="1" ht="16.5" customHeight="1">
      <c r="A49" s="93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94"/>
      <c r="O49" s="46"/>
      <c r="P49" s="46"/>
    </row>
    <row r="50" spans="1:16" s="27" customFormat="1" ht="16.5" customHeight="1">
      <c r="A50" s="11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95" t="s">
        <v>190</v>
      </c>
      <c r="O50" s="149"/>
      <c r="P50" s="149"/>
    </row>
    <row r="51" spans="1:16" s="27" customFormat="1" ht="17.25" customHeight="1">
      <c r="A51" s="11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95" t="s">
        <v>182</v>
      </c>
      <c r="O51" s="149"/>
      <c r="P51" s="149"/>
    </row>
    <row r="52" spans="1:16" s="27" customFormat="1" ht="16.5" customHeight="1">
      <c r="A52" s="9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94"/>
      <c r="O52" s="149"/>
      <c r="P52" s="149"/>
    </row>
    <row r="53" spans="1:16" s="27" customFormat="1" ht="16.5" customHeight="1">
      <c r="A53" s="11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95"/>
      <c r="O53" s="149"/>
      <c r="P53" s="149"/>
    </row>
    <row r="54" spans="1:16" s="27" customFormat="1" ht="16.5" customHeight="1">
      <c r="A54" s="112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95"/>
      <c r="O54" s="149"/>
      <c r="P54" s="149"/>
    </row>
    <row r="55" spans="1:16" s="27" customFormat="1" ht="16.5" customHeight="1">
      <c r="A55" s="112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95"/>
      <c r="O55" s="149"/>
      <c r="P55" s="149"/>
    </row>
    <row r="56" spans="1:16" s="27" customFormat="1" ht="16.5" customHeight="1">
      <c r="A56" s="111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95"/>
      <c r="O56" s="149"/>
      <c r="P56" s="149"/>
    </row>
    <row r="57" spans="1:16" s="27" customFormat="1" ht="16.5" customHeight="1">
      <c r="A57" s="9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94"/>
      <c r="O57" s="149"/>
      <c r="P57" s="149"/>
    </row>
    <row r="58" spans="1:16" s="27" customFormat="1" ht="16.5" customHeight="1">
      <c r="A58" s="11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95"/>
      <c r="O58" s="149"/>
      <c r="P58" s="149"/>
    </row>
    <row r="59" spans="1:16" s="27" customFormat="1" ht="16.5" customHeight="1">
      <c r="A59" s="112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95"/>
      <c r="O59" s="149"/>
      <c r="P59" s="149"/>
    </row>
    <row r="60" spans="1:16" s="27" customFormat="1" ht="16.5" customHeight="1">
      <c r="A60" s="112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95"/>
      <c r="O60" s="74"/>
      <c r="P60" s="150"/>
    </row>
    <row r="61" spans="1:16" s="27" customFormat="1" ht="16.5" customHeight="1">
      <c r="A61" s="111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95"/>
      <c r="O61" s="74"/>
      <c r="P61" s="150"/>
    </row>
    <row r="62" spans="1:16" s="27" customFormat="1" ht="16.5" customHeight="1">
      <c r="A62" s="9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94"/>
      <c r="O62" s="150"/>
      <c r="P62" s="150"/>
    </row>
    <row r="63" spans="1:16" s="27" customFormat="1" ht="16.5" customHeight="1">
      <c r="A63" s="11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95"/>
      <c r="O63" s="74"/>
      <c r="P63" s="150"/>
    </row>
    <row r="64" spans="1:16" s="27" customFormat="1" ht="16.5" customHeight="1">
      <c r="A64" s="112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95"/>
      <c r="O64" s="74"/>
      <c r="P64" s="150"/>
    </row>
    <row r="65" spans="1:16" s="27" customFormat="1" ht="16.5" customHeight="1">
      <c r="A65" s="112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97" t="s">
        <v>177</v>
      </c>
      <c r="O65" s="74"/>
      <c r="P65" s="150"/>
    </row>
    <row r="66" spans="1:16" s="27" customFormat="1" ht="16.5" customHeight="1">
      <c r="A66" s="11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95"/>
      <c r="O66" s="74"/>
      <c r="P66" s="150"/>
    </row>
    <row r="67" spans="1:16" s="27" customFormat="1" ht="16.5" customHeight="1">
      <c r="A67" s="9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94"/>
      <c r="O67" s="150"/>
      <c r="P67" s="150"/>
    </row>
    <row r="68" spans="1:16" s="27" customFormat="1" ht="16.5" customHeight="1">
      <c r="A68" s="11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95"/>
      <c r="O68" s="150"/>
      <c r="P68" s="150"/>
    </row>
    <row r="69" spans="1:16" s="27" customFormat="1" ht="16.5" customHeight="1">
      <c r="A69" s="112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95"/>
      <c r="O69" s="150"/>
      <c r="P69" s="150"/>
    </row>
    <row r="70" spans="1:16" s="27" customFormat="1" ht="16.5" customHeight="1">
      <c r="A70" s="112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95"/>
      <c r="O70" s="150"/>
      <c r="P70" s="150"/>
    </row>
    <row r="71" spans="1:16" s="27" customFormat="1" ht="16.5" customHeight="1">
      <c r="A71" s="111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95"/>
      <c r="O71" s="150"/>
      <c r="P71" s="150"/>
    </row>
    <row r="72" spans="1:16" s="27" customFormat="1" ht="16.5" customHeight="1">
      <c r="A72" s="93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94"/>
      <c r="O72" s="150"/>
      <c r="P72" s="150"/>
    </row>
    <row r="73" spans="1:16" s="27" customFormat="1" ht="16.5" customHeight="1">
      <c r="A73" s="11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95"/>
      <c r="O73" s="74"/>
      <c r="P73" s="150"/>
    </row>
    <row r="74" spans="1:16" s="27" customFormat="1" ht="16.5" customHeight="1">
      <c r="A74" s="112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95"/>
      <c r="O74" s="74"/>
      <c r="P74" s="150"/>
    </row>
    <row r="75" spans="1:16" s="27" customFormat="1" ht="16.5" customHeight="1">
      <c r="A75" s="112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95"/>
      <c r="O75" s="74"/>
      <c r="P75" s="150"/>
    </row>
    <row r="76" spans="1:16" s="27" customFormat="1" ht="16.5" customHeight="1">
      <c r="A76" s="111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95"/>
      <c r="O76" s="74"/>
      <c r="P76" s="150"/>
    </row>
    <row r="77" spans="1:16" s="27" customFormat="1" ht="16.5" customHeight="1">
      <c r="A77" s="9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94"/>
      <c r="O77" s="150"/>
      <c r="P77" s="150"/>
    </row>
    <row r="78" spans="1:16" s="27" customFormat="1" ht="16.5" customHeight="1">
      <c r="A78" s="11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95"/>
      <c r="O78" s="74"/>
      <c r="P78" s="150"/>
    </row>
    <row r="79" spans="1:16" s="27" customFormat="1" ht="16.5" customHeight="1">
      <c r="A79" s="112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95"/>
      <c r="O79" s="74"/>
      <c r="P79" s="150"/>
    </row>
    <row r="80" spans="1:16" s="27" customFormat="1" ht="16.5" customHeight="1">
      <c r="A80" s="112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95"/>
      <c r="O80" s="74"/>
      <c r="P80" s="150"/>
    </row>
    <row r="81" spans="1:16" s="27" customFormat="1" ht="16.5" customHeight="1">
      <c r="A81" s="111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95"/>
      <c r="O81" s="74"/>
      <c r="P81" s="150"/>
    </row>
    <row r="82" spans="1:16" s="27" customFormat="1" ht="16.5" customHeight="1">
      <c r="A82" s="9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94"/>
      <c r="O82" s="150"/>
      <c r="P82" s="150"/>
    </row>
    <row r="83" spans="1:16" s="27" customFormat="1" ht="16.5" customHeight="1">
      <c r="A83" s="114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95"/>
      <c r="O83" s="74"/>
      <c r="P83" s="150"/>
    </row>
    <row r="84" spans="1:16" s="27" customFormat="1" ht="16.5" customHeight="1">
      <c r="A84" s="114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95"/>
      <c r="O84" s="74"/>
      <c r="P84" s="150"/>
    </row>
    <row r="85" spans="1:16" s="27" customFormat="1" ht="16.5" customHeight="1">
      <c r="A85" s="114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95"/>
      <c r="O85" s="74"/>
      <c r="P85" s="150"/>
    </row>
    <row r="86" spans="1:16" s="27" customFormat="1" ht="16.5" customHeight="1" thickBot="1">
      <c r="A86" s="115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9" t="s">
        <v>182</v>
      </c>
      <c r="M86" s="98"/>
      <c r="N86" s="100"/>
      <c r="O86" s="74"/>
      <c r="P86" s="150"/>
    </row>
    <row r="87" spans="1:16" s="27" customFormat="1" ht="16.5" customHeight="1">
      <c r="A87" s="113" t="s">
        <v>206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50"/>
      <c r="P87" s="150"/>
    </row>
    <row r="88" spans="1:16">
      <c r="A88" s="46"/>
    </row>
    <row r="89" spans="1:16" s="21" customFormat="1">
      <c r="A89" s="3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 s="21" customForma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345"/>
    <row r="346"/>
    <row r="347"/>
  </sheetData>
  <sheetProtection algorithmName="SHA-512" hashValue="fttv2Dhd+97Km/kdUNHj5kSBk/Pbn4dguFcwAhzLJxUhPp9GrMQ+YizlE3CZ3WNYvpB6ExcYaWEbhICeAgGsEg==" saltValue="Ns/ubix/BQoyr689zj/Kj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45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0.22209999999999999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27227.1659</v>
      </c>
      <c r="C10" s="8">
        <f>IF(C8*(1+$K$6)&lt;'Locality and Max Pay'!$D$7,C8*(1+$K$6),'Locality and Max Pay'!$D$7)</f>
        <v>31119.554400000001</v>
      </c>
      <c r="D10" s="8">
        <f>IF(D8*(1+$K$6)&lt;'Locality and Max Pay'!$D$7,D8*(1+$K$6),'Locality and Max Pay'!$D$7)</f>
        <v>35164.705399999999</v>
      </c>
      <c r="E10" s="8">
        <f>IF(E8*(1+$K$6)&lt;'Locality and Max Pay'!$D$7,E8*(1+$K$6),'Locality and Max Pay'!$D$7)</f>
        <v>41387.638599999998</v>
      </c>
      <c r="F10" s="8">
        <f>IF(F8*(1+$K$6)&lt;'Locality and Max Pay'!$D$7,F8*(1+$K$6),'Locality and Max Pay'!$D$7)</f>
        <v>50520.391899999995</v>
      </c>
      <c r="G10" s="8">
        <f>IF(G8*(1+$K$6)&lt;'Locality and Max Pay'!$D$7,G8*(1+$K$6),'Locality and Max Pay'!$D$7)</f>
        <v>56663.888599999998</v>
      </c>
      <c r="H10" s="8">
        <f>IF(H8*(1+$K$6)&lt;'Locality and Max Pay'!$D$7,H8*(1+$K$6),'Locality and Max Pay'!$D$7)</f>
        <v>64768.855799999998</v>
      </c>
      <c r="I10" s="8">
        <f>IF(I8*(1+$K$6)&lt;'Locality and Max Pay'!$D$7,I8*(1+$K$6),'Locality and Max Pay'!$D$7)</f>
        <v>77812.329100000003</v>
      </c>
      <c r="J10" s="8">
        <f>IF(J8*(1+$K$6)&lt;'Locality and Max Pay'!$D$7,J8*(1+$K$6),'Locality and Max Pay'!$D$7)</f>
        <v>93594.5285</v>
      </c>
      <c r="K10" s="8">
        <f>IF(K8*(1+$K$6)&lt;'Locality and Max Pay'!$D$7,K8*(1+$K$6),'Locality and Max Pay'!$D$7)</f>
        <v>115542.2224</v>
      </c>
      <c r="L10" s="8">
        <f>IF(L8*(1+$K$6)&lt;'Locality and Max Pay'!$D$7,L8*(1+$K$6),'Locality and Max Pay'!$D$7)</f>
        <v>135862.0791</v>
      </c>
      <c r="M10" s="8">
        <f>IF(M8*(1+$K$6)&lt;'Locality and Max Pay'!$D$7,M8*(1+$K$6),'Locality and Max Pay'!$D$7)</f>
        <v>162282.65899999999</v>
      </c>
      <c r="N10" s="8">
        <f>IF(N8*(1+$K$6)&lt;'Locality and Max Pay'!$D$7,N8*(1+$K$6),'Locality and Max Pay'!$D$7)</f>
        <v>191126.66319999998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39521.491900000001</v>
      </c>
      <c r="C11" s="8">
        <f>IF(C9*(1+$K$6)&lt;'Locality and Max Pay'!$D$7,C9*(1+$K$6),'Locality and Max Pay'!$D$7)</f>
        <v>45123.598299999998</v>
      </c>
      <c r="D11" s="8">
        <f>IF(D9*(1+$K$6)&lt;'Locality and Max Pay'!$D$7,D9*(1+$K$6),'Locality and Max Pay'!$D$7)</f>
        <v>52744.613899999997</v>
      </c>
      <c r="E11" s="8">
        <f>IF(E9*(1+$K$6)&lt;'Locality and Max Pay'!$D$7,E9*(1+$K$6),'Locality and Max Pay'!$D$7)</f>
        <v>62080.235799999995</v>
      </c>
      <c r="F11" s="8">
        <f>IF(F9*(1+$K$6)&lt;'Locality and Max Pay'!$D$7,F9*(1+$K$6),'Locality and Max Pay'!$D$7)</f>
        <v>75779.976800000004</v>
      </c>
      <c r="G11" s="8">
        <f>IF(G9*(1+$K$6)&lt;'Locality and Max Pay'!$D$7,G9*(1+$K$6),'Locality and Max Pay'!$D$7)</f>
        <v>84999.499199999991</v>
      </c>
      <c r="H11" s="8">
        <f>IF(H9*(1+$K$6)&lt;'Locality and Max Pay'!$D$7,H9*(1+$K$6),'Locality and Max Pay'!$D$7)</f>
        <v>100400.4034</v>
      </c>
      <c r="I11" s="8">
        <f>IF(I9*(1+$K$6)&lt;'Locality and Max Pay'!$D$7,I9*(1+$K$6),'Locality and Max Pay'!$D$7)</f>
        <v>120616.38159999999</v>
      </c>
      <c r="J11" s="8">
        <f>IF(J9*(1+$K$6)&lt;'Locality and Max Pay'!$D$7,J9*(1+$K$6),'Locality and Max Pay'!$D$7)</f>
        <v>145058.38159999999</v>
      </c>
      <c r="K11" s="8">
        <f>IF(K9*(1+$K$6)&lt;'Locality and Max Pay'!$D$7,K9*(1+$K$6),'Locality and Max Pay'!$D$7)</f>
        <v>179124.4191</v>
      </c>
      <c r="L11" s="8">
        <f>IF(L9*(1+$K$6)&lt;'Locality and Max Pay'!$D$7,L9*(1+$K$6),'Locality and Max Pay'!$D$7)</f>
        <v>210515.27969999998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S9B0B8609kfQdlp/lFBmkgJzF5nHAHIopQCw42IKWpzqDbWQmlkjSvsznghZiU8UdlUlG7lMzySCtFkfLPxdOw==" saltValue="3N2rPCocOqlQFZiGj7cwSA==" spinCount="100000" sheet="1" objects="1" scenarios="1"/>
  <mergeCells count="20">
    <mergeCell ref="A50:A51"/>
    <mergeCell ref="A53:A56"/>
    <mergeCell ref="A58:A61"/>
    <mergeCell ref="A63:A66"/>
    <mergeCell ref="A87:N87"/>
    <mergeCell ref="A68:A71"/>
    <mergeCell ref="A73:A76"/>
    <mergeCell ref="A78:A81"/>
    <mergeCell ref="A83:A86"/>
    <mergeCell ref="A2:N2"/>
    <mergeCell ref="A45:A48"/>
    <mergeCell ref="B6:H6"/>
    <mergeCell ref="A25:A28"/>
    <mergeCell ref="A30:A33"/>
    <mergeCell ref="A35:A38"/>
    <mergeCell ref="A40:A43"/>
    <mergeCell ref="A13:A14"/>
    <mergeCell ref="A16:A18"/>
    <mergeCell ref="A20:A23"/>
    <mergeCell ref="A4:N4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31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0.35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30076.65</v>
      </c>
      <c r="C10" s="8">
        <f>IF(C8*(1+$K$6)&lt;'Locality and Max Pay'!$D$7,C8*(1+$K$6),'Locality and Max Pay'!$D$7)</f>
        <v>34376.400000000001</v>
      </c>
      <c r="D10" s="8">
        <f>IF(D8*(1+$K$6)&lt;'Locality and Max Pay'!$D$7,D8*(1+$K$6),'Locality and Max Pay'!$D$7)</f>
        <v>38844.9</v>
      </c>
      <c r="E10" s="8">
        <f>IF(E8*(1+$K$6)&lt;'Locality and Max Pay'!$D$7,E8*(1+$K$6),'Locality and Max Pay'!$D$7)</f>
        <v>45719.100000000006</v>
      </c>
      <c r="F10" s="8">
        <f>IF(F8*(1+$K$6)&lt;'Locality and Max Pay'!$D$7,F8*(1+$K$6),'Locality and Max Pay'!$D$7)</f>
        <v>55807.65</v>
      </c>
      <c r="G10" s="8">
        <f>IF(G8*(1+$K$6)&lt;'Locality and Max Pay'!$D$7,G8*(1+$K$6),'Locality and Max Pay'!$D$7)</f>
        <v>62594.100000000006</v>
      </c>
      <c r="H10" s="8">
        <f>IF(H8*(1+$K$6)&lt;'Locality and Max Pay'!$D$7,H8*(1+$K$6),'Locality and Max Pay'!$D$7)</f>
        <v>71547.3</v>
      </c>
      <c r="I10" s="8">
        <f>IF(I8*(1+$K$6)&lt;'Locality and Max Pay'!$D$7,I8*(1+$K$6),'Locality and Max Pay'!$D$7)</f>
        <v>85955.85</v>
      </c>
      <c r="J10" s="8">
        <f>IF(J8*(1+$K$6)&lt;'Locality and Max Pay'!$D$7,J8*(1+$K$6),'Locality and Max Pay'!$D$7)</f>
        <v>103389.75</v>
      </c>
      <c r="K10" s="8">
        <f>IF(K8*(1+$K$6)&lt;'Locality and Max Pay'!$D$7,K8*(1+$K$6),'Locality and Max Pay'!$D$7)</f>
        <v>127634.40000000001</v>
      </c>
      <c r="L10" s="8">
        <f>IF(L8*(1+$K$6)&lt;'Locality and Max Pay'!$D$7,L8*(1+$K$6),'Locality and Max Pay'!$D$7)</f>
        <v>150080.85</v>
      </c>
      <c r="M10" s="8">
        <f>IF(M8*(1+$K$6)&lt;'Locality and Max Pay'!$D$7,M8*(1+$K$6),'Locality and Max Pay'!$D$7)</f>
        <v>179266.5</v>
      </c>
      <c r="N10" s="8">
        <f>IF(N8*(1+$K$6)&lt;'Locality and Max Pay'!$D$7,N8*(1+$K$6),'Locality and Max Pay'!$D$7)</f>
        <v>211129.2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43657.65</v>
      </c>
      <c r="C11" s="8">
        <f>IF(C9*(1+$K$6)&lt;'Locality and Max Pay'!$D$7,C9*(1+$K$6),'Locality and Max Pay'!$D$7)</f>
        <v>49846.05</v>
      </c>
      <c r="D11" s="8">
        <f>IF(D9*(1+$K$6)&lt;'Locality and Max Pay'!$D$7,D9*(1+$K$6),'Locality and Max Pay'!$D$7)</f>
        <v>58264.65</v>
      </c>
      <c r="E11" s="8">
        <f>IF(E9*(1+$K$6)&lt;'Locality and Max Pay'!$D$7,E9*(1+$K$6),'Locality and Max Pay'!$D$7)</f>
        <v>68577.3</v>
      </c>
      <c r="F11" s="8">
        <f>IF(F9*(1+$K$6)&lt;'Locality and Max Pay'!$D$7,F9*(1+$K$6),'Locality and Max Pay'!$D$7)</f>
        <v>83710.8</v>
      </c>
      <c r="G11" s="8">
        <f>IF(G9*(1+$K$6)&lt;'Locality and Max Pay'!$D$7,G9*(1+$K$6),'Locality and Max Pay'!$D$7)</f>
        <v>93895.200000000012</v>
      </c>
      <c r="H11" s="8">
        <f>IF(H9*(1+$K$6)&lt;'Locality and Max Pay'!$D$7,H9*(1+$K$6),'Locality and Max Pay'!$D$7)</f>
        <v>110907.90000000001</v>
      </c>
      <c r="I11" s="8">
        <f>IF(I9*(1+$K$6)&lt;'Locality and Max Pay'!$D$7,I9*(1+$K$6),'Locality and Max Pay'!$D$7)</f>
        <v>133239.6</v>
      </c>
      <c r="J11" s="8">
        <f>IF(J9*(1+$K$6)&lt;'Locality and Max Pay'!$D$7,J9*(1+$K$6),'Locality and Max Pay'!$D$7)</f>
        <v>160239.6</v>
      </c>
      <c r="K11" s="8">
        <f>IF(K9*(1+$K$6)&lt;'Locality and Max Pay'!$D$7,K9*(1+$K$6),'Locality and Max Pay'!$D$7)</f>
        <v>197870.85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xjn4YzgIKDVgZbsrhy2B2xmbicak55mv6/J3uTbIzztX+Ro1tuH0V3/LTW5wt6M9ShRTmpejcpiKwAgJz2CJUA==" saltValue="XC/KAZthSO+/JaNYctGzb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32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0.21909999999999999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27160.3289</v>
      </c>
      <c r="C10" s="8">
        <f>IF(C8*(1+$K$6)&lt;'Locality and Max Pay'!$D$7,C8*(1+$K$6),'Locality and Max Pay'!$D$7)</f>
        <v>31043.162400000001</v>
      </c>
      <c r="D10" s="8">
        <f>IF(D8*(1+$K$6)&lt;'Locality and Max Pay'!$D$7,D8*(1+$K$6),'Locality and Max Pay'!$D$7)</f>
        <v>35078.383399999999</v>
      </c>
      <c r="E10" s="8">
        <f>IF(E8*(1+$K$6)&lt;'Locality and Max Pay'!$D$7,E8*(1+$K$6),'Locality and Max Pay'!$D$7)</f>
        <v>41286.0406</v>
      </c>
      <c r="F10" s="8">
        <f>IF(F8*(1+$K$6)&lt;'Locality and Max Pay'!$D$7,F8*(1+$K$6),'Locality and Max Pay'!$D$7)</f>
        <v>50396.374900000003</v>
      </c>
      <c r="G10" s="8">
        <f>IF(G8*(1+$K$6)&lt;'Locality and Max Pay'!$D$7,G8*(1+$K$6),'Locality and Max Pay'!$D$7)</f>
        <v>56524.7906</v>
      </c>
      <c r="H10" s="8">
        <f>IF(H8*(1+$K$6)&lt;'Locality and Max Pay'!$D$7,H8*(1+$K$6),'Locality and Max Pay'!$D$7)</f>
        <v>64609.861800000006</v>
      </c>
      <c r="I10" s="8">
        <f>IF(I8*(1+$K$6)&lt;'Locality and Max Pay'!$D$7,I8*(1+$K$6),'Locality and Max Pay'!$D$7)</f>
        <v>77621.316100000011</v>
      </c>
      <c r="J10" s="8">
        <f>IF(J8*(1+$K$6)&lt;'Locality and Max Pay'!$D$7,J8*(1+$K$6),'Locality and Max Pay'!$D$7)</f>
        <v>93364.77350000001</v>
      </c>
      <c r="K10" s="8">
        <f>IF(K8*(1+$K$6)&lt;'Locality and Max Pay'!$D$7,K8*(1+$K$6),'Locality and Max Pay'!$D$7)</f>
        <v>115258.5904</v>
      </c>
      <c r="L10" s="8">
        <f>IF(L8*(1+$K$6)&lt;'Locality and Max Pay'!$D$7,L8*(1+$K$6),'Locality and Max Pay'!$D$7)</f>
        <v>135528.5661</v>
      </c>
      <c r="M10" s="8">
        <f>IF(M8*(1+$K$6)&lt;'Locality and Max Pay'!$D$7,M8*(1+$K$6),'Locality and Max Pay'!$D$7)</f>
        <v>161884.28900000002</v>
      </c>
      <c r="N10" s="8">
        <f>IF(N8*(1+$K$6)&lt;'Locality and Max Pay'!$D$7,N8*(1+$K$6),'Locality and Max Pay'!$D$7)</f>
        <v>190657.4872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39424.474900000001</v>
      </c>
      <c r="C11" s="8">
        <f>IF(C9*(1+$K$6)&lt;'Locality and Max Pay'!$D$7,C9*(1+$K$6),'Locality and Max Pay'!$D$7)</f>
        <v>45012.829300000005</v>
      </c>
      <c r="D11" s="8">
        <f>IF(D9*(1+$K$6)&lt;'Locality and Max Pay'!$D$7,D9*(1+$K$6),'Locality and Max Pay'!$D$7)</f>
        <v>52615.136900000005</v>
      </c>
      <c r="E11" s="8">
        <f>IF(E9*(1+$K$6)&lt;'Locality and Max Pay'!$D$7,E9*(1+$K$6),'Locality and Max Pay'!$D$7)</f>
        <v>61927.841800000002</v>
      </c>
      <c r="F11" s="8">
        <f>IF(F9*(1+$K$6)&lt;'Locality and Max Pay'!$D$7,F9*(1+$K$6),'Locality and Max Pay'!$D$7)</f>
        <v>75593.952799999999</v>
      </c>
      <c r="G11" s="8">
        <f>IF(G9*(1+$K$6)&lt;'Locality and Max Pay'!$D$7,G9*(1+$K$6),'Locality and Max Pay'!$D$7)</f>
        <v>84790.843200000003</v>
      </c>
      <c r="H11" s="8">
        <f>IF(H9*(1+$K$6)&lt;'Locality and Max Pay'!$D$7,H9*(1+$K$6),'Locality and Max Pay'!$D$7)</f>
        <v>100153.94140000001</v>
      </c>
      <c r="I11" s="8">
        <f>IF(I9*(1+$K$6)&lt;'Locality and Max Pay'!$D$7,I9*(1+$K$6),'Locality and Max Pay'!$D$7)</f>
        <v>120320.2936</v>
      </c>
      <c r="J11" s="8">
        <f>IF(J9*(1+$K$6)&lt;'Locality and Max Pay'!$D$7,J9*(1+$K$6),'Locality and Max Pay'!$D$7)</f>
        <v>144702.2936</v>
      </c>
      <c r="K11" s="8">
        <f>IF(K9*(1+$K$6)&lt;'Locality and Max Pay'!$D$7,K9*(1+$K$6),'Locality and Max Pay'!$D$7)</f>
        <v>178684.70610000001</v>
      </c>
      <c r="L11" s="8">
        <f>IF(L9*(1+$K$6)&lt;'Locality and Max Pay'!$D$7,L9*(1+$K$6),'Locality and Max Pay'!$D$7)</f>
        <v>209998.50870000001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sSEQuPlmfa/BKnEWsoS1sAIeUt/0QsS8bfhUaLuK60PqbMB+4/ZoxJzSMXVVAVCTq1HtYPSGtBq1yh8m52jSKg==" saltValue="N2SfCKjHxT/sZrBqPEZru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33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0.18149999999999999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26322.638500000001</v>
      </c>
      <c r="C10" s="8">
        <f>IF(C8*(1+$K$6)&lt;'Locality and Max Pay'!$D$7,C8*(1+$K$6),'Locality and Max Pay'!$D$7)</f>
        <v>30085.716</v>
      </c>
      <c r="D10" s="8">
        <f>IF(D8*(1+$K$6)&lt;'Locality and Max Pay'!$D$7,D8*(1+$K$6),'Locality and Max Pay'!$D$7)</f>
        <v>33996.481</v>
      </c>
      <c r="E10" s="8">
        <f>IF(E8*(1+$K$6)&lt;'Locality and Max Pay'!$D$7,E8*(1+$K$6),'Locality and Max Pay'!$D$7)</f>
        <v>40012.678999999996</v>
      </c>
      <c r="F10" s="8">
        <f>IF(F8*(1+$K$6)&lt;'Locality and Max Pay'!$D$7,F8*(1+$K$6),'Locality and Max Pay'!$D$7)</f>
        <v>48842.0285</v>
      </c>
      <c r="G10" s="8">
        <f>IF(G8*(1+$K$6)&lt;'Locality and Max Pay'!$D$7,G8*(1+$K$6),'Locality and Max Pay'!$D$7)</f>
        <v>54781.428999999996</v>
      </c>
      <c r="H10" s="8">
        <f>IF(H8*(1+$K$6)&lt;'Locality and Max Pay'!$D$7,H8*(1+$K$6),'Locality and Max Pay'!$D$7)</f>
        <v>62617.137000000002</v>
      </c>
      <c r="I10" s="8">
        <f>IF(I8*(1+$K$6)&lt;'Locality and Max Pay'!$D$7,I8*(1+$K$6),'Locality and Max Pay'!$D$7)</f>
        <v>75227.286500000002</v>
      </c>
      <c r="J10" s="8">
        <f>IF(J8*(1+$K$6)&lt;'Locality and Max Pay'!$D$7,J8*(1+$K$6),'Locality and Max Pay'!$D$7)</f>
        <v>90485.177500000005</v>
      </c>
      <c r="K10" s="8">
        <f>IF(K8*(1+$K$6)&lt;'Locality and Max Pay'!$D$7,K8*(1+$K$6),'Locality and Max Pay'!$D$7)</f>
        <v>111703.736</v>
      </c>
      <c r="L10" s="8">
        <f>IF(L8*(1+$K$6)&lt;'Locality and Max Pay'!$D$7,L8*(1+$K$6),'Locality and Max Pay'!$D$7)</f>
        <v>131348.53649999999</v>
      </c>
      <c r="M10" s="8">
        <f>IF(M8*(1+$K$6)&lt;'Locality and Max Pay'!$D$7,M8*(1+$K$6),'Locality and Max Pay'!$D$7)</f>
        <v>156891.38500000001</v>
      </c>
      <c r="N10" s="8">
        <f>IF(N8*(1+$K$6)&lt;'Locality and Max Pay'!$D$7,N8*(1+$K$6),'Locality and Max Pay'!$D$7)</f>
        <v>184777.14799999999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38208.5285</v>
      </c>
      <c r="C11" s="8">
        <f>IF(C9*(1+$K$6)&lt;'Locality and Max Pay'!$D$7,C9*(1+$K$6),'Locality and Max Pay'!$D$7)</f>
        <v>43624.5245</v>
      </c>
      <c r="D11" s="8">
        <f>IF(D9*(1+$K$6)&lt;'Locality and Max Pay'!$D$7,D9*(1+$K$6),'Locality and Max Pay'!$D$7)</f>
        <v>50992.358500000002</v>
      </c>
      <c r="E11" s="8">
        <f>IF(E9*(1+$K$6)&lt;'Locality and Max Pay'!$D$7,E9*(1+$K$6),'Locality and Max Pay'!$D$7)</f>
        <v>60017.837</v>
      </c>
      <c r="F11" s="8">
        <f>IF(F9*(1+$K$6)&lt;'Locality and Max Pay'!$D$7,F9*(1+$K$6),'Locality and Max Pay'!$D$7)</f>
        <v>73262.452000000005</v>
      </c>
      <c r="G11" s="8">
        <f>IF(G9*(1+$K$6)&lt;'Locality and Max Pay'!$D$7,G9*(1+$K$6),'Locality and Max Pay'!$D$7)</f>
        <v>82175.687999999995</v>
      </c>
      <c r="H11" s="8">
        <f>IF(H9*(1+$K$6)&lt;'Locality and Max Pay'!$D$7,H9*(1+$K$6),'Locality and Max Pay'!$D$7)</f>
        <v>97064.951000000001</v>
      </c>
      <c r="I11" s="8">
        <f>IF(I9*(1+$K$6)&lt;'Locality and Max Pay'!$D$7,I9*(1+$K$6),'Locality and Max Pay'!$D$7)</f>
        <v>116609.32399999999</v>
      </c>
      <c r="J11" s="8">
        <f>IF(J9*(1+$K$6)&lt;'Locality and Max Pay'!$D$7,J9*(1+$K$6),'Locality and Max Pay'!$D$7)</f>
        <v>140239.32399999999</v>
      </c>
      <c r="K11" s="8">
        <f>IF(K9*(1+$K$6)&lt;'Locality and Max Pay'!$D$7,K9*(1+$K$6),'Locality and Max Pay'!$D$7)</f>
        <v>173173.63649999999</v>
      </c>
      <c r="L11" s="8">
        <f>IF(L9*(1+$K$6)&lt;'Locality and Max Pay'!$D$7,L9*(1+$K$6),'Locality and Max Pay'!$D$7)</f>
        <v>203521.64550000001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uHDljBM1HceaFzN2iYAiB9MGmzR3mLZgJLv8haa/GiG4nsA+Y7h60b9QJJ1O/5kcLhgCEGe6/yQO79DACz592w==" saltValue="0c3TchMrp7jvUv1c2vQo+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34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0.18970000000000001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26505.326300000001</v>
      </c>
      <c r="C10" s="8">
        <f>IF(C8*(1+$K$6)&lt;'Locality and Max Pay'!$D$7,C8*(1+$K$6),'Locality and Max Pay'!$D$7)</f>
        <v>30294.520799999998</v>
      </c>
      <c r="D10" s="8">
        <f>IF(D8*(1+$K$6)&lt;'Locality and Max Pay'!$D$7,D8*(1+$K$6),'Locality and Max Pay'!$D$7)</f>
        <v>34232.427799999998</v>
      </c>
      <c r="E10" s="8">
        <f>IF(E8*(1+$K$6)&lt;'Locality and Max Pay'!$D$7,E8*(1+$K$6),'Locality and Max Pay'!$D$7)</f>
        <v>40290.3802</v>
      </c>
      <c r="F10" s="8">
        <f>IF(F8*(1+$K$6)&lt;'Locality and Max Pay'!$D$7,F8*(1+$K$6),'Locality and Max Pay'!$D$7)</f>
        <v>49181.008300000001</v>
      </c>
      <c r="G10" s="8">
        <f>IF(G8*(1+$K$6)&lt;'Locality and Max Pay'!$D$7,G8*(1+$K$6),'Locality and Max Pay'!$D$7)</f>
        <v>55161.6302</v>
      </c>
      <c r="H10" s="8">
        <f>IF(H8*(1+$K$6)&lt;'Locality and Max Pay'!$D$7,H8*(1+$K$6),'Locality and Max Pay'!$D$7)</f>
        <v>63051.720600000001</v>
      </c>
      <c r="I10" s="8">
        <f>IF(I8*(1+$K$6)&lt;'Locality and Max Pay'!$D$7,I8*(1+$K$6),'Locality and Max Pay'!$D$7)</f>
        <v>75749.388699999996</v>
      </c>
      <c r="J10" s="8">
        <f>IF(J8*(1+$K$6)&lt;'Locality and Max Pay'!$D$7,J8*(1+$K$6),'Locality and Max Pay'!$D$7)</f>
        <v>91113.174499999994</v>
      </c>
      <c r="K10" s="8">
        <f>IF(K8*(1+$K$6)&lt;'Locality and Max Pay'!$D$7,K8*(1+$K$6),'Locality and Max Pay'!$D$7)</f>
        <v>112478.99679999999</v>
      </c>
      <c r="L10" s="8">
        <f>IF(L8*(1+$K$6)&lt;'Locality and Max Pay'!$D$7,L8*(1+$K$6),'Locality and Max Pay'!$D$7)</f>
        <v>132260.13870000001</v>
      </c>
      <c r="M10" s="8">
        <f>IF(M8*(1+$K$6)&lt;'Locality and Max Pay'!$D$7,M8*(1+$K$6),'Locality and Max Pay'!$D$7)</f>
        <v>157980.26300000001</v>
      </c>
      <c r="N10" s="8">
        <f>IF(N8*(1+$K$6)&lt;'Locality and Max Pay'!$D$7,N8*(1+$K$6),'Locality and Max Pay'!$D$7)</f>
        <v>186059.5624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38473.708299999998</v>
      </c>
      <c r="C11" s="8">
        <f>IF(C9*(1+$K$6)&lt;'Locality and Max Pay'!$D$7,C9*(1+$K$6),'Locality and Max Pay'!$D$7)</f>
        <v>43927.293100000003</v>
      </c>
      <c r="D11" s="8">
        <f>IF(D9*(1+$K$6)&lt;'Locality and Max Pay'!$D$7,D9*(1+$K$6),'Locality and Max Pay'!$D$7)</f>
        <v>51346.262300000002</v>
      </c>
      <c r="E11" s="8">
        <f>IF(E9*(1+$K$6)&lt;'Locality and Max Pay'!$D$7,E9*(1+$K$6),'Locality and Max Pay'!$D$7)</f>
        <v>60434.380599999997</v>
      </c>
      <c r="F11" s="8">
        <f>IF(F9*(1+$K$6)&lt;'Locality and Max Pay'!$D$7,F9*(1+$K$6),'Locality and Max Pay'!$D$7)</f>
        <v>73770.917600000001</v>
      </c>
      <c r="G11" s="8">
        <f>IF(G9*(1+$K$6)&lt;'Locality and Max Pay'!$D$7,G9*(1+$K$6),'Locality and Max Pay'!$D$7)</f>
        <v>82746.0144</v>
      </c>
      <c r="H11" s="8">
        <f>IF(H9*(1+$K$6)&lt;'Locality and Max Pay'!$D$7,H9*(1+$K$6),'Locality and Max Pay'!$D$7)</f>
        <v>97738.613799999992</v>
      </c>
      <c r="I11" s="8">
        <f>IF(I9*(1+$K$6)&lt;'Locality and Max Pay'!$D$7,I9*(1+$K$6),'Locality and Max Pay'!$D$7)</f>
        <v>117418.6312</v>
      </c>
      <c r="J11" s="8">
        <f>IF(J9*(1+$K$6)&lt;'Locality and Max Pay'!$D$7,J9*(1+$K$6),'Locality and Max Pay'!$D$7)</f>
        <v>141212.6312</v>
      </c>
      <c r="K11" s="8">
        <f>IF(K9*(1+$K$6)&lt;'Locality and Max Pay'!$D$7,K9*(1+$K$6),'Locality and Max Pay'!$D$7)</f>
        <v>174375.51869999999</v>
      </c>
      <c r="L11" s="8">
        <f>IF(L9*(1+$K$6)&lt;'Locality and Max Pay'!$D$7,L9*(1+$K$6),'Locality and Max Pay'!$D$7)</f>
        <v>204934.15289999999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NsHqYTSSMhQMWmP+qPYgXMbFJPBibVnEYYeT+UPZomZaMXXddVJKwLW7oN7scWBqOqPdxWRpD09Z29GVgOl7EA==" saltValue="LCSYlXl6OF4O3ahFrFArV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35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0.21590000000000001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27089.036100000001</v>
      </c>
      <c r="C10" s="8">
        <f>IF(C8*(1+$K$6)&lt;'Locality and Max Pay'!$D$7,C8*(1+$K$6),'Locality and Max Pay'!$D$7)</f>
        <v>30961.677599999999</v>
      </c>
      <c r="D10" s="8">
        <f>IF(D8*(1+$K$6)&lt;'Locality and Max Pay'!$D$7,D8*(1+$K$6),'Locality and Max Pay'!$D$7)</f>
        <v>34986.306599999996</v>
      </c>
      <c r="E10" s="8">
        <f>IF(E8*(1+$K$6)&lt;'Locality and Max Pay'!$D$7,E8*(1+$K$6),'Locality and Max Pay'!$D$7)</f>
        <v>41177.669399999999</v>
      </c>
      <c r="F10" s="8">
        <f>IF(F8*(1+$K$6)&lt;'Locality and Max Pay'!$D$7,F8*(1+$K$6),'Locality and Max Pay'!$D$7)</f>
        <v>50264.090100000001</v>
      </c>
      <c r="G10" s="8">
        <f>IF(G8*(1+$K$6)&lt;'Locality and Max Pay'!$D$7,G8*(1+$K$6),'Locality and Max Pay'!$D$7)</f>
        <v>56376.419399999999</v>
      </c>
      <c r="H10" s="8">
        <f>IF(H8*(1+$K$6)&lt;'Locality and Max Pay'!$D$7,H8*(1+$K$6),'Locality and Max Pay'!$D$7)</f>
        <v>64440.268199999999</v>
      </c>
      <c r="I10" s="8">
        <f>IF(I8*(1+$K$6)&lt;'Locality and Max Pay'!$D$7,I8*(1+$K$6),'Locality and Max Pay'!$D$7)</f>
        <v>77417.568899999998</v>
      </c>
      <c r="J10" s="8">
        <f>IF(J8*(1+$K$6)&lt;'Locality and Max Pay'!$D$7,J8*(1+$K$6),'Locality and Max Pay'!$D$7)</f>
        <v>93119.701499999996</v>
      </c>
      <c r="K10" s="8">
        <f>IF(K8*(1+$K$6)&lt;'Locality and Max Pay'!$D$7,K8*(1+$K$6),'Locality and Max Pay'!$D$7)</f>
        <v>114956.0496</v>
      </c>
      <c r="L10" s="8">
        <f>IF(L8*(1+$K$6)&lt;'Locality and Max Pay'!$D$7,L8*(1+$K$6),'Locality and Max Pay'!$D$7)</f>
        <v>135172.81889999998</v>
      </c>
      <c r="M10" s="8">
        <f>IF(M8*(1+$K$6)&lt;'Locality and Max Pay'!$D$7,M8*(1+$K$6),'Locality and Max Pay'!$D$7)</f>
        <v>161459.361</v>
      </c>
      <c r="N10" s="8">
        <f>IF(N8*(1+$K$6)&lt;'Locality and Max Pay'!$D$7,N8*(1+$K$6),'Locality and Max Pay'!$D$7)</f>
        <v>190157.03279999999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39320.990100000003</v>
      </c>
      <c r="C11" s="8">
        <f>IF(C9*(1+$K$6)&lt;'Locality and Max Pay'!$D$7,C9*(1+$K$6),'Locality and Max Pay'!$D$7)</f>
        <v>44894.6757</v>
      </c>
      <c r="D11" s="8">
        <f>IF(D9*(1+$K$6)&lt;'Locality and Max Pay'!$D$7,D9*(1+$K$6),'Locality and Max Pay'!$D$7)</f>
        <v>52477.028099999996</v>
      </c>
      <c r="E11" s="8">
        <f>IF(E9*(1+$K$6)&lt;'Locality and Max Pay'!$D$7,E9*(1+$K$6),'Locality and Max Pay'!$D$7)</f>
        <v>61765.288199999995</v>
      </c>
      <c r="F11" s="8">
        <f>IF(F9*(1+$K$6)&lt;'Locality and Max Pay'!$D$7,F9*(1+$K$6),'Locality and Max Pay'!$D$7)</f>
        <v>75395.527199999997</v>
      </c>
      <c r="G11" s="8">
        <f>IF(G9*(1+$K$6)&lt;'Locality and Max Pay'!$D$7,G9*(1+$K$6),'Locality and Max Pay'!$D$7)</f>
        <v>84568.276799999992</v>
      </c>
      <c r="H11" s="8">
        <f>IF(H9*(1+$K$6)&lt;'Locality and Max Pay'!$D$7,H9*(1+$K$6),'Locality and Max Pay'!$D$7)</f>
        <v>99891.048599999995</v>
      </c>
      <c r="I11" s="8">
        <f>IF(I9*(1+$K$6)&lt;'Locality and Max Pay'!$D$7,I9*(1+$K$6),'Locality and Max Pay'!$D$7)</f>
        <v>120004.4664</v>
      </c>
      <c r="J11" s="8">
        <f>IF(J9*(1+$K$6)&lt;'Locality and Max Pay'!$D$7,J9*(1+$K$6),'Locality and Max Pay'!$D$7)</f>
        <v>144322.4664</v>
      </c>
      <c r="K11" s="8">
        <f>IF(K9*(1+$K$6)&lt;'Locality and Max Pay'!$D$7,K9*(1+$K$6),'Locality and Max Pay'!$D$7)</f>
        <v>178215.6789</v>
      </c>
      <c r="L11" s="8">
        <f>IF(L9*(1+$K$6)&lt;'Locality and Max Pay'!$D$7,L9*(1+$K$6),'Locality and Max Pay'!$D$7)</f>
        <v>209447.28630000001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pK/wQXLtUP+xFbAocGfCz45NgcOgkXEK+mpp/sfRc/+o5/DI8H0fHE+tElSS3k1cNxLtCuSY6KZ1gZ0KWrMiWg==" saltValue="sb90eDj01T1hGVPftevlz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36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0.19570000000000001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26639.0003</v>
      </c>
      <c r="C10" s="8">
        <f>IF(C8*(1+$K$6)&lt;'Locality and Max Pay'!$D$7,C8*(1+$K$6),'Locality and Max Pay'!$D$7)</f>
        <v>30447.304799999998</v>
      </c>
      <c r="D10" s="8">
        <f>IF(D8*(1+$K$6)&lt;'Locality and Max Pay'!$D$7,D8*(1+$K$6),'Locality and Max Pay'!$D$7)</f>
        <v>34405.071799999998</v>
      </c>
      <c r="E10" s="8">
        <f>IF(E8*(1+$K$6)&lt;'Locality and Max Pay'!$D$7,E8*(1+$K$6),'Locality and Max Pay'!$D$7)</f>
        <v>40493.576199999996</v>
      </c>
      <c r="F10" s="8">
        <f>IF(F8*(1+$K$6)&lt;'Locality and Max Pay'!$D$7,F8*(1+$K$6),'Locality and Max Pay'!$D$7)</f>
        <v>49429.042300000001</v>
      </c>
      <c r="G10" s="8">
        <f>IF(G8*(1+$K$6)&lt;'Locality and Max Pay'!$D$7,G8*(1+$K$6),'Locality and Max Pay'!$D$7)</f>
        <v>55439.826199999996</v>
      </c>
      <c r="H10" s="8">
        <f>IF(H8*(1+$K$6)&lt;'Locality and Max Pay'!$D$7,H8*(1+$K$6),'Locality and Max Pay'!$D$7)</f>
        <v>63369.708599999998</v>
      </c>
      <c r="I10" s="8">
        <f>IF(I8*(1+$K$6)&lt;'Locality and Max Pay'!$D$7,I8*(1+$K$6),'Locality and Max Pay'!$D$7)</f>
        <v>76131.414699999994</v>
      </c>
      <c r="J10" s="8">
        <f>IF(J8*(1+$K$6)&lt;'Locality and Max Pay'!$D$7,J8*(1+$K$6),'Locality and Max Pay'!$D$7)</f>
        <v>91572.684500000003</v>
      </c>
      <c r="K10" s="8">
        <f>IF(K8*(1+$K$6)&lt;'Locality and Max Pay'!$D$7,K8*(1+$K$6),'Locality and Max Pay'!$D$7)</f>
        <v>113046.2608</v>
      </c>
      <c r="L10" s="8">
        <f>IF(L8*(1+$K$6)&lt;'Locality and Max Pay'!$D$7,L8*(1+$K$6),'Locality and Max Pay'!$D$7)</f>
        <v>132927.16469999999</v>
      </c>
      <c r="M10" s="8">
        <f>IF(M8*(1+$K$6)&lt;'Locality and Max Pay'!$D$7,M8*(1+$K$6),'Locality and Max Pay'!$D$7)</f>
        <v>158777.003</v>
      </c>
      <c r="N10" s="8">
        <f>IF(N8*(1+$K$6)&lt;'Locality and Max Pay'!$D$7,N8*(1+$K$6),'Locality and Max Pay'!$D$7)</f>
        <v>186997.91440000001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38667.742299999998</v>
      </c>
      <c r="C11" s="8">
        <f>IF(C9*(1+$K$6)&lt;'Locality and Max Pay'!$D$7,C9*(1+$K$6),'Locality and Max Pay'!$D$7)</f>
        <v>44148.831100000003</v>
      </c>
      <c r="D11" s="8">
        <f>IF(D9*(1+$K$6)&lt;'Locality and Max Pay'!$D$7,D9*(1+$K$6),'Locality and Max Pay'!$D$7)</f>
        <v>51605.2163</v>
      </c>
      <c r="E11" s="8">
        <f>IF(E9*(1+$K$6)&lt;'Locality and Max Pay'!$D$7,E9*(1+$K$6),'Locality and Max Pay'!$D$7)</f>
        <v>60739.168599999997</v>
      </c>
      <c r="F11" s="8">
        <f>IF(F9*(1+$K$6)&lt;'Locality and Max Pay'!$D$7,F9*(1+$K$6),'Locality and Max Pay'!$D$7)</f>
        <v>74142.965599999996</v>
      </c>
      <c r="G11" s="8">
        <f>IF(G9*(1+$K$6)&lt;'Locality and Max Pay'!$D$7,G9*(1+$K$6),'Locality and Max Pay'!$D$7)</f>
        <v>83163.326400000005</v>
      </c>
      <c r="H11" s="8">
        <f>IF(H9*(1+$K$6)&lt;'Locality and Max Pay'!$D$7,H9*(1+$K$6),'Locality and Max Pay'!$D$7)</f>
        <v>98231.537800000006</v>
      </c>
      <c r="I11" s="8">
        <f>IF(I9*(1+$K$6)&lt;'Locality and Max Pay'!$D$7,I9*(1+$K$6),'Locality and Max Pay'!$D$7)</f>
        <v>118010.8072</v>
      </c>
      <c r="J11" s="8">
        <f>IF(J9*(1+$K$6)&lt;'Locality and Max Pay'!$D$7,J9*(1+$K$6),'Locality and Max Pay'!$D$7)</f>
        <v>141924.80720000001</v>
      </c>
      <c r="K11" s="8">
        <f>IF(K9*(1+$K$6)&lt;'Locality and Max Pay'!$D$7,K9*(1+$K$6),'Locality and Max Pay'!$D$7)</f>
        <v>175254.94469999999</v>
      </c>
      <c r="L11" s="8">
        <f>IF(L9*(1+$K$6)&lt;'Locality and Max Pay'!$D$7,L9*(1+$K$6),'Locality and Max Pay'!$D$7)</f>
        <v>205967.6949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aESed0rMTpuaAhRlAnNct7m992/G4SYCyHRx3eLhgbeJ8eXt+PmCBhFK4jjGqb9zfDPoSXC3I9xswWgDJbnjNQ==" saltValue="hVx0zlvxcg7NrnLtEW4id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37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0.36470000000000002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30404.151300000001</v>
      </c>
      <c r="C10" s="8">
        <f>IF(C8*(1+$K$6)&lt;'Locality and Max Pay'!$D$7,C8*(1+$K$6),'Locality and Max Pay'!$D$7)</f>
        <v>34750.720800000003</v>
      </c>
      <c r="D10" s="8">
        <f>IF(D8*(1+$K$6)&lt;'Locality and Max Pay'!$D$7,D8*(1+$K$6),'Locality and Max Pay'!$D$7)</f>
        <v>39267.877800000002</v>
      </c>
      <c r="E10" s="8">
        <f>IF(E8*(1+$K$6)&lt;'Locality and Max Pay'!$D$7,E8*(1+$K$6),'Locality and Max Pay'!$D$7)</f>
        <v>46216.930200000003</v>
      </c>
      <c r="F10" s="8">
        <f>IF(F8*(1+$K$6)&lt;'Locality and Max Pay'!$D$7,F8*(1+$K$6),'Locality and Max Pay'!$D$7)</f>
        <v>56415.333299999998</v>
      </c>
      <c r="G10" s="8">
        <f>IF(G8*(1+$K$6)&lt;'Locality and Max Pay'!$D$7,G8*(1+$K$6),'Locality and Max Pay'!$D$7)</f>
        <v>63275.680200000003</v>
      </c>
      <c r="H10" s="8">
        <f>IF(H8*(1+$K$6)&lt;'Locality and Max Pay'!$D$7,H8*(1+$K$6),'Locality and Max Pay'!$D$7)</f>
        <v>72326.370599999995</v>
      </c>
      <c r="I10" s="8">
        <f>IF(I8*(1+$K$6)&lt;'Locality and Max Pay'!$D$7,I8*(1+$K$6),'Locality and Max Pay'!$D$7)</f>
        <v>86891.813699999999</v>
      </c>
      <c r="J10" s="8">
        <f>IF(J8*(1+$K$6)&lt;'Locality and Max Pay'!$D$7,J8*(1+$K$6),'Locality and Max Pay'!$D$7)</f>
        <v>104515.54950000001</v>
      </c>
      <c r="K10" s="8">
        <f>IF(K8*(1+$K$6)&lt;'Locality and Max Pay'!$D$7,K8*(1+$K$6),'Locality and Max Pay'!$D$7)</f>
        <v>129024.19680000001</v>
      </c>
      <c r="L10" s="8">
        <f>IF(L8*(1+$K$6)&lt;'Locality and Max Pay'!$D$7,L8*(1+$K$6),'Locality and Max Pay'!$D$7)</f>
        <v>151715.0637</v>
      </c>
      <c r="M10" s="8">
        <f>IF(M8*(1+$K$6)&lt;'Locality and Max Pay'!$D$7,M8*(1+$K$6),'Locality and Max Pay'!$D$7)</f>
        <v>181218.51300000001</v>
      </c>
      <c r="N10" s="8">
        <f>IF(N8*(1+$K$6)&lt;'Locality and Max Pay'!$D$7,N8*(1+$K$6),'Locality and Max Pay'!$D$7)</f>
        <v>213428.1624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44133.033300000003</v>
      </c>
      <c r="C11" s="8">
        <f>IF(C9*(1+$K$6)&lt;'Locality and Max Pay'!$D$7,C9*(1+$K$6),'Locality and Max Pay'!$D$7)</f>
        <v>50388.818100000004</v>
      </c>
      <c r="D11" s="8">
        <f>IF(D9*(1+$K$6)&lt;'Locality and Max Pay'!$D$7,D9*(1+$K$6),'Locality and Max Pay'!$D$7)</f>
        <v>58899.087299999999</v>
      </c>
      <c r="E11" s="8">
        <f>IF(E9*(1+$K$6)&lt;'Locality and Max Pay'!$D$7,E9*(1+$K$6),'Locality and Max Pay'!$D$7)</f>
        <v>69324.030599999998</v>
      </c>
      <c r="F11" s="8">
        <f>IF(F9*(1+$K$6)&lt;'Locality and Max Pay'!$D$7,F9*(1+$K$6),'Locality and Max Pay'!$D$7)</f>
        <v>84622.317599999995</v>
      </c>
      <c r="G11" s="8">
        <f>IF(G9*(1+$K$6)&lt;'Locality and Max Pay'!$D$7,G9*(1+$K$6),'Locality and Max Pay'!$D$7)</f>
        <v>94917.614400000006</v>
      </c>
      <c r="H11" s="8">
        <f>IF(H9*(1+$K$6)&lt;'Locality and Max Pay'!$D$7,H9*(1+$K$6),'Locality and Max Pay'!$D$7)</f>
        <v>112115.5638</v>
      </c>
      <c r="I11" s="8">
        <f>IF(I9*(1+$K$6)&lt;'Locality and Max Pay'!$D$7,I9*(1+$K$6),'Locality and Max Pay'!$D$7)</f>
        <v>134690.43119999999</v>
      </c>
      <c r="J11" s="8">
        <f>IF(J9*(1+$K$6)&lt;'Locality and Max Pay'!$D$7,J9*(1+$K$6),'Locality and Max Pay'!$D$7)</f>
        <v>161984.43119999999</v>
      </c>
      <c r="K11" s="8">
        <f>IF(K9*(1+$K$6)&lt;'Locality and Max Pay'!$D$7,K9*(1+$K$6),'Locality and Max Pay'!$D$7)</f>
        <v>200025.4437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VcVjD0ui+9b61VSxr1nLe2SqmMvM0GA36IVSnQ51ByTZUh+Tg0tphLsyr1XBWta2X7kqoO4EZc2d8H+Yjj5YkQ==" saltValue="ejvFHJ9NIwdC2hwzJA/SU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38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0.2467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27775.229299999999</v>
      </c>
      <c r="C10" s="8">
        <f>IF(C8*(1+$K$6)&lt;'Locality and Max Pay'!$D$7,C8*(1+$K$6),'Locality and Max Pay'!$D$7)</f>
        <v>31745.968799999999</v>
      </c>
      <c r="D10" s="8">
        <f>IF(D8*(1+$K$6)&lt;'Locality and Max Pay'!$D$7,D8*(1+$K$6),'Locality and Max Pay'!$D$7)</f>
        <v>35872.5458</v>
      </c>
      <c r="E10" s="8">
        <f>IF(E8*(1+$K$6)&lt;'Locality and Max Pay'!$D$7,E8*(1+$K$6),'Locality and Max Pay'!$D$7)</f>
        <v>42220.742200000001</v>
      </c>
      <c r="F10" s="8">
        <f>IF(F8*(1+$K$6)&lt;'Locality and Max Pay'!$D$7,F8*(1+$K$6),'Locality and Max Pay'!$D$7)</f>
        <v>51537.331299999998</v>
      </c>
      <c r="G10" s="8">
        <f>IF(G8*(1+$K$6)&lt;'Locality and Max Pay'!$D$7,G8*(1+$K$6),'Locality and Max Pay'!$D$7)</f>
        <v>57804.492199999993</v>
      </c>
      <c r="H10" s="8">
        <f>IF(H8*(1+$K$6)&lt;'Locality and Max Pay'!$D$7,H8*(1+$K$6),'Locality and Max Pay'!$D$7)</f>
        <v>66072.606599999999</v>
      </c>
      <c r="I10" s="8">
        <f>IF(I8*(1+$K$6)&lt;'Locality and Max Pay'!$D$7,I8*(1+$K$6),'Locality and Max Pay'!$D$7)</f>
        <v>79378.635699999999</v>
      </c>
      <c r="J10" s="8">
        <f>IF(J8*(1+$K$6)&lt;'Locality and Max Pay'!$D$7,J8*(1+$K$6),'Locality and Max Pay'!$D$7)</f>
        <v>95478.519499999995</v>
      </c>
      <c r="K10" s="8">
        <f>IF(K8*(1+$K$6)&lt;'Locality and Max Pay'!$D$7,K8*(1+$K$6),'Locality and Max Pay'!$D$7)</f>
        <v>117868.0048</v>
      </c>
      <c r="L10" s="8">
        <f>IF(L8*(1+$K$6)&lt;'Locality and Max Pay'!$D$7,L8*(1+$K$6),'Locality and Max Pay'!$D$7)</f>
        <v>138596.88569999998</v>
      </c>
      <c r="M10" s="8">
        <f>IF(M8*(1+$K$6)&lt;'Locality and Max Pay'!$D$7,M8*(1+$K$6),'Locality and Max Pay'!$D$7)</f>
        <v>165549.29299999998</v>
      </c>
      <c r="N10" s="8">
        <f>IF(N8*(1+$K$6)&lt;'Locality and Max Pay'!$D$7,N8*(1+$K$6),'Locality and Max Pay'!$D$7)</f>
        <v>194973.90639999998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40317.031299999995</v>
      </c>
      <c r="C11" s="8">
        <f>IF(C9*(1+$K$6)&lt;'Locality and Max Pay'!$D$7,C9*(1+$K$6),'Locality and Max Pay'!$D$7)</f>
        <v>46031.9041</v>
      </c>
      <c r="D11" s="8">
        <f>IF(D9*(1+$K$6)&lt;'Locality and Max Pay'!$D$7,D9*(1+$K$6),'Locality and Max Pay'!$D$7)</f>
        <v>53806.325299999997</v>
      </c>
      <c r="E11" s="8">
        <f>IF(E9*(1+$K$6)&lt;'Locality and Max Pay'!$D$7,E9*(1+$K$6),'Locality and Max Pay'!$D$7)</f>
        <v>63329.866599999994</v>
      </c>
      <c r="F11" s="8">
        <f>IF(F9*(1+$K$6)&lt;'Locality and Max Pay'!$D$7,F9*(1+$K$6),'Locality and Max Pay'!$D$7)</f>
        <v>77305.373599999992</v>
      </c>
      <c r="G11" s="8">
        <f>IF(G9*(1+$K$6)&lt;'Locality and Max Pay'!$D$7,G9*(1+$K$6),'Locality and Max Pay'!$D$7)</f>
        <v>86710.478399999993</v>
      </c>
      <c r="H11" s="8">
        <f>IF(H9*(1+$K$6)&lt;'Locality and Max Pay'!$D$7,H9*(1+$K$6),'Locality and Max Pay'!$D$7)</f>
        <v>102421.3918</v>
      </c>
      <c r="I11" s="8">
        <f>IF(I9*(1+$K$6)&lt;'Locality and Max Pay'!$D$7,I9*(1+$K$6),'Locality and Max Pay'!$D$7)</f>
        <v>123044.30319999999</v>
      </c>
      <c r="J11" s="8">
        <f>IF(J9*(1+$K$6)&lt;'Locality and Max Pay'!$D$7,J9*(1+$K$6),'Locality and Max Pay'!$D$7)</f>
        <v>147978.30319999999</v>
      </c>
      <c r="K11" s="8">
        <f>IF(K9*(1+$K$6)&lt;'Locality and Max Pay'!$D$7,K9*(1+$K$6),'Locality and Max Pay'!$D$7)</f>
        <v>182730.06569999998</v>
      </c>
      <c r="L11" s="8">
        <f>IF(L9*(1+$K$6)&lt;'Locality and Max Pay'!$D$7,L9*(1+$K$6),'Locality and Max Pay'!$D$7)</f>
        <v>214752.80189999999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hXDWF4q1gL93uXeICQKS3g8ruf5macM+OL8q1fYo+3/WNkCY+Ye6kIfJYOsX8DBWyLHrn1Ag02wCNgQKbWfyLw==" saltValue="E4m24xW7E+fNl6F5wW4vb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39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0.22420000000000001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27273.951799999999</v>
      </c>
      <c r="C10" s="8">
        <f>IF(C8*(1+$K$6)&lt;'Locality and Max Pay'!$D$7,C8*(1+$K$6),'Locality and Max Pay'!$D$7)</f>
        <v>31173.0288</v>
      </c>
      <c r="D10" s="8">
        <f>IF(D8*(1+$K$6)&lt;'Locality and Max Pay'!$D$7,D8*(1+$K$6),'Locality and Max Pay'!$D$7)</f>
        <v>35225.130799999999</v>
      </c>
      <c r="E10" s="8">
        <f>IF(E8*(1+$K$6)&lt;'Locality and Max Pay'!$D$7,E8*(1+$K$6),'Locality and Max Pay'!$D$7)</f>
        <v>41458.7572</v>
      </c>
      <c r="F10" s="8">
        <f>IF(F8*(1+$K$6)&lt;'Locality and Max Pay'!$D$7,F8*(1+$K$6),'Locality and Max Pay'!$D$7)</f>
        <v>50607.203799999996</v>
      </c>
      <c r="G10" s="8">
        <f>IF(G8*(1+$K$6)&lt;'Locality and Max Pay'!$D$7,G8*(1+$K$6),'Locality and Max Pay'!$D$7)</f>
        <v>56761.2572</v>
      </c>
      <c r="H10" s="8">
        <f>IF(H8*(1+$K$6)&lt;'Locality and Max Pay'!$D$7,H8*(1+$K$6),'Locality and Max Pay'!$D$7)</f>
        <v>64880.151599999997</v>
      </c>
      <c r="I10" s="8">
        <f>IF(I8*(1+$K$6)&lt;'Locality and Max Pay'!$D$7,I8*(1+$K$6),'Locality and Max Pay'!$D$7)</f>
        <v>77946.038199999995</v>
      </c>
      <c r="J10" s="8">
        <f>IF(J8*(1+$K$6)&lt;'Locality and Max Pay'!$D$7,J8*(1+$K$6),'Locality and Max Pay'!$D$7)</f>
        <v>93755.357000000004</v>
      </c>
      <c r="K10" s="8">
        <f>IF(K8*(1+$K$6)&lt;'Locality and Max Pay'!$D$7,K8*(1+$K$6),'Locality and Max Pay'!$D$7)</f>
        <v>115740.76479999999</v>
      </c>
      <c r="L10" s="8">
        <f>IF(L8*(1+$K$6)&lt;'Locality and Max Pay'!$D$7,L8*(1+$K$6),'Locality and Max Pay'!$D$7)</f>
        <v>136095.53819999998</v>
      </c>
      <c r="M10" s="8">
        <f>IF(M8*(1+$K$6)&lt;'Locality and Max Pay'!$D$7,M8*(1+$K$6),'Locality and Max Pay'!$D$7)</f>
        <v>162561.51799999998</v>
      </c>
      <c r="N10" s="8">
        <f>IF(N8*(1+$K$6)&lt;'Locality and Max Pay'!$D$7,N8*(1+$K$6),'Locality and Max Pay'!$D$7)</f>
        <v>191455.0864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39589.4038</v>
      </c>
      <c r="C11" s="8">
        <f>IF(C9*(1+$K$6)&lt;'Locality and Max Pay'!$D$7,C9*(1+$K$6),'Locality and Max Pay'!$D$7)</f>
        <v>45201.136599999998</v>
      </c>
      <c r="D11" s="8">
        <f>IF(D9*(1+$K$6)&lt;'Locality and Max Pay'!$D$7,D9*(1+$K$6),'Locality and Max Pay'!$D$7)</f>
        <v>52835.247799999997</v>
      </c>
      <c r="E11" s="8">
        <f>IF(E9*(1+$K$6)&lt;'Locality and Max Pay'!$D$7,E9*(1+$K$6),'Locality and Max Pay'!$D$7)</f>
        <v>62186.911599999999</v>
      </c>
      <c r="F11" s="8">
        <f>IF(F9*(1+$K$6)&lt;'Locality and Max Pay'!$D$7,F9*(1+$K$6),'Locality and Max Pay'!$D$7)</f>
        <v>75910.193599999999</v>
      </c>
      <c r="G11" s="8">
        <f>IF(G9*(1+$K$6)&lt;'Locality and Max Pay'!$D$7,G9*(1+$K$6),'Locality and Max Pay'!$D$7)</f>
        <v>85145.558399999994</v>
      </c>
      <c r="H11" s="8">
        <f>IF(H9*(1+$K$6)&lt;'Locality and Max Pay'!$D$7,H9*(1+$K$6),'Locality and Max Pay'!$D$7)</f>
        <v>100572.9268</v>
      </c>
      <c r="I11" s="8">
        <f>IF(I9*(1+$K$6)&lt;'Locality and Max Pay'!$D$7,I9*(1+$K$6),'Locality and Max Pay'!$D$7)</f>
        <v>120823.64319999999</v>
      </c>
      <c r="J11" s="8">
        <f>IF(J9*(1+$K$6)&lt;'Locality and Max Pay'!$D$7,J9*(1+$K$6),'Locality and Max Pay'!$D$7)</f>
        <v>145307.64319999999</v>
      </c>
      <c r="K11" s="8">
        <f>IF(K9*(1+$K$6)&lt;'Locality and Max Pay'!$D$7,K9*(1+$K$6),'Locality and Max Pay'!$D$7)</f>
        <v>179432.2182</v>
      </c>
      <c r="L11" s="8">
        <f>IF(L9*(1+$K$6)&lt;'Locality and Max Pay'!$D$7,L9*(1+$K$6),'Locality and Max Pay'!$D$7)</f>
        <v>210877.01939999999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Lm4LzMBryNo+zFEI3YOwvkyBlJdf4ITViPuPNo2N6hnQZLXvfj6FnuuFlND+vsSS8TeaESBZ3EHs4zYtENierw==" saltValue="6EqzvpPbXwdnmM5QSKa9A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347"/>
  <sheetViews>
    <sheetView zoomScaleNormal="100" zoomScaleSheetLayoutView="100" workbookViewId="0">
      <selection activeCell="B8" sqref="B8:N9"/>
    </sheetView>
  </sheetViews>
  <sheetFormatPr defaultRowHeight="13.15" zeroHeight="1"/>
  <cols>
    <col min="1" max="1" width="19.140625" customWidth="1"/>
    <col min="2" max="7" width="11.5703125" customWidth="1"/>
    <col min="8" max="8" width="13.140625" customWidth="1"/>
    <col min="9" max="9" width="12.85546875" customWidth="1"/>
    <col min="10" max="10" width="14.28515625" bestFit="1" customWidth="1"/>
    <col min="11" max="11" width="13.42578125" customWidth="1"/>
    <col min="12" max="14" width="11.5703125" customWidth="1"/>
    <col min="15" max="18" width="0" hidden="1" customWidth="1"/>
    <col min="21" max="21" width="20.28515625" customWidth="1"/>
    <col min="22" max="22" width="20.42578125" customWidth="1"/>
    <col min="23" max="23" width="19.7109375" customWidth="1"/>
    <col min="24" max="24" width="22" customWidth="1"/>
    <col min="25" max="25" width="23.5703125" customWidth="1"/>
    <col min="26" max="26" width="30.140625" customWidth="1"/>
    <col min="27" max="27" width="16" customWidth="1"/>
  </cols>
  <sheetData>
    <row r="1" spans="1:24" s="46" customFormat="1" ht="18" customHeight="1" thickBot="1">
      <c r="T1" s="72">
        <v>1.022</v>
      </c>
      <c r="U1" s="71">
        <v>1</v>
      </c>
    </row>
    <row r="2" spans="1:24" s="21" customFormat="1" ht="20.25" customHeight="1">
      <c r="A2" s="120" t="s">
        <v>207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s="21" customFormat="1" ht="12.75" customHeight="1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7"/>
      <c r="O3" s="46"/>
      <c r="P3" s="46"/>
      <c r="Q3" s="46"/>
      <c r="R3" s="46"/>
      <c r="S3" s="148"/>
      <c r="T3" s="148"/>
      <c r="U3" s="148"/>
      <c r="V3" s="148"/>
      <c r="W3" s="148"/>
      <c r="X3" s="148"/>
    </row>
    <row r="4" spans="1:24" s="21" customFormat="1" ht="30" customHeight="1">
      <c r="A4" s="117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46"/>
      <c r="P4" s="46"/>
      <c r="Q4" s="46"/>
      <c r="R4" s="46"/>
      <c r="S4" s="46"/>
      <c r="T4" s="46"/>
      <c r="U4" s="46"/>
      <c r="V4" s="46"/>
      <c r="W4" s="46"/>
      <c r="X4" s="46"/>
    </row>
    <row r="5" spans="1:24" s="21" customFormat="1" ht="13.9">
      <c r="A5" s="102" t="s">
        <v>122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7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24" ht="16.149999999999999">
      <c r="A6" s="75" t="s">
        <v>123</v>
      </c>
      <c r="B6" s="123"/>
      <c r="C6" s="124"/>
      <c r="D6" s="124"/>
      <c r="E6" s="124"/>
      <c r="F6" s="124"/>
      <c r="G6" s="124"/>
      <c r="H6" s="125"/>
      <c r="I6" s="17"/>
      <c r="J6" s="15" t="s">
        <v>124</v>
      </c>
      <c r="K6" s="1"/>
      <c r="L6" s="15"/>
      <c r="M6" s="15"/>
      <c r="N6" s="76"/>
    </row>
    <row r="7" spans="1:24">
      <c r="A7" s="77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78" t="s">
        <v>138</v>
      </c>
    </row>
    <row r="8" spans="1:24" s="21" customFormat="1" ht="13.9" thickBot="1">
      <c r="A8" s="79" t="s">
        <v>139</v>
      </c>
      <c r="B8" s="69">
        <v>21907</v>
      </c>
      <c r="C8" s="69">
        <v>25038</v>
      </c>
      <c r="D8" s="69">
        <v>28293</v>
      </c>
      <c r="E8" s="69">
        <v>33300</v>
      </c>
      <c r="F8" s="69">
        <v>40648</v>
      </c>
      <c r="G8" s="69">
        <v>45591</v>
      </c>
      <c r="H8" s="69">
        <v>52112</v>
      </c>
      <c r="I8" s="69">
        <v>62607</v>
      </c>
      <c r="J8" s="69">
        <v>75305</v>
      </c>
      <c r="K8" s="69">
        <v>92964</v>
      </c>
      <c r="L8" s="69">
        <v>109313</v>
      </c>
      <c r="M8" s="69">
        <v>130570</v>
      </c>
      <c r="N8" s="69">
        <v>153778</v>
      </c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s="21" customFormat="1" ht="13.9" thickBot="1">
      <c r="A9" s="80" t="s">
        <v>140</v>
      </c>
      <c r="B9" s="69">
        <v>31798</v>
      </c>
      <c r="C9" s="69">
        <v>36306</v>
      </c>
      <c r="D9" s="69">
        <v>42438</v>
      </c>
      <c r="E9" s="69">
        <v>49949</v>
      </c>
      <c r="F9" s="69">
        <v>60971</v>
      </c>
      <c r="G9" s="69">
        <v>68389</v>
      </c>
      <c r="H9" s="69">
        <v>80781</v>
      </c>
      <c r="I9" s="69">
        <v>97046</v>
      </c>
      <c r="J9" s="69">
        <v>116712</v>
      </c>
      <c r="K9" s="69">
        <v>144121</v>
      </c>
      <c r="L9" s="69">
        <v>169378</v>
      </c>
      <c r="M9" s="69">
        <v>202431</v>
      </c>
      <c r="N9" s="69">
        <v>207645</v>
      </c>
      <c r="O9" s="46"/>
      <c r="P9" s="46"/>
      <c r="Q9" s="46"/>
      <c r="R9" s="46"/>
      <c r="S9" s="46"/>
      <c r="T9" s="46"/>
      <c r="U9" s="46"/>
      <c r="V9" s="46"/>
      <c r="W9" s="46"/>
      <c r="X9" s="46"/>
    </row>
    <row r="10" spans="1:24">
      <c r="A10" s="81" t="s">
        <v>141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2"/>
    </row>
    <row r="11" spans="1:24">
      <c r="A11" s="79" t="s">
        <v>142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3"/>
    </row>
    <row r="12" spans="1:24">
      <c r="A12" s="84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5"/>
    </row>
    <row r="13" spans="1:24">
      <c r="A13" s="116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86"/>
      <c r="P13" s="52"/>
      <c r="Q13" s="52"/>
    </row>
    <row r="14" spans="1:24">
      <c r="A14" s="116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86"/>
      <c r="P14" s="52"/>
      <c r="Q14" s="52"/>
    </row>
    <row r="15" spans="1:24">
      <c r="A15" s="87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88"/>
      <c r="P15" s="52"/>
      <c r="Q15" s="52"/>
    </row>
    <row r="16" spans="1:24">
      <c r="A16" s="109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86"/>
      <c r="P16" s="52"/>
      <c r="Q16" s="52"/>
    </row>
    <row r="17" spans="1:17">
      <c r="A17" s="109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86"/>
      <c r="P17" s="52"/>
      <c r="Q17" s="52"/>
    </row>
    <row r="18" spans="1:17">
      <c r="A18" s="109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86"/>
      <c r="P18" s="52"/>
      <c r="Q18" s="52"/>
    </row>
    <row r="19" spans="1:17">
      <c r="A19" s="8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8"/>
      <c r="P19" s="52"/>
      <c r="Q19" s="52"/>
    </row>
    <row r="20" spans="1:17">
      <c r="A20" s="109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86"/>
      <c r="P20" s="52"/>
      <c r="Q20" s="52"/>
    </row>
    <row r="21" spans="1:17">
      <c r="A21" s="109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86"/>
      <c r="P21" s="52"/>
      <c r="Q21" s="52"/>
    </row>
    <row r="22" spans="1:17">
      <c r="A22" s="109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86"/>
      <c r="P22" s="52"/>
      <c r="Q22" s="52"/>
    </row>
    <row r="23" spans="1:17">
      <c r="A23" s="109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86"/>
      <c r="P23" s="52"/>
      <c r="Q23" s="52"/>
    </row>
    <row r="24" spans="1:17">
      <c r="A24" s="8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88"/>
      <c r="P24" s="52"/>
      <c r="Q24" s="52"/>
    </row>
    <row r="25" spans="1:17">
      <c r="A25" s="109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86"/>
      <c r="P25" s="52"/>
      <c r="Q25" s="52"/>
    </row>
    <row r="26" spans="1:17">
      <c r="A26" s="109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86"/>
    </row>
    <row r="27" spans="1:17">
      <c r="A27" s="109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86"/>
    </row>
    <row r="28" spans="1:17">
      <c r="A28" s="109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86"/>
    </row>
    <row r="29" spans="1:17">
      <c r="A29" s="87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88"/>
    </row>
    <row r="30" spans="1:17" s="21" customFormat="1" ht="16.5" customHeight="1">
      <c r="A30" s="109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89"/>
      <c r="O30" s="46"/>
      <c r="P30" s="46"/>
      <c r="Q30" s="46"/>
    </row>
    <row r="31" spans="1:17" s="21" customFormat="1" ht="16.5" customHeight="1">
      <c r="A31" s="109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89"/>
      <c r="O31" s="46"/>
      <c r="P31" s="46"/>
      <c r="Q31" s="46"/>
    </row>
    <row r="32" spans="1:17" s="21" customFormat="1" ht="16.5" customHeight="1">
      <c r="A32" s="109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89"/>
      <c r="O32" s="46"/>
      <c r="P32" s="46"/>
      <c r="Q32" s="46"/>
    </row>
    <row r="33" spans="1:14" s="21" customFormat="1" ht="16.5" customHeight="1">
      <c r="A33" s="109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89"/>
    </row>
    <row r="34" spans="1:14" s="21" customFormat="1" ht="16.5" customHeight="1">
      <c r="A34" s="9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91"/>
    </row>
    <row r="35" spans="1:14" s="21" customFormat="1" ht="16.5" customHeight="1">
      <c r="A35" s="109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89"/>
    </row>
    <row r="36" spans="1:14" s="21" customFormat="1" ht="16.5" customHeight="1">
      <c r="A36" s="109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89"/>
    </row>
    <row r="37" spans="1:14" s="21" customFormat="1" ht="16.5" customHeight="1">
      <c r="A37" s="109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89"/>
    </row>
    <row r="38" spans="1:14" s="21" customFormat="1" ht="16.5" customHeight="1">
      <c r="A38" s="109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89"/>
    </row>
    <row r="39" spans="1:14" s="21" customFormat="1" ht="16.5" customHeight="1">
      <c r="A39" s="90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91"/>
    </row>
    <row r="40" spans="1:14" s="21" customFormat="1" ht="16.5" customHeight="1">
      <c r="A40" s="109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89"/>
    </row>
    <row r="41" spans="1:14" s="21" customFormat="1" ht="16.5" customHeight="1">
      <c r="A41" s="109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89"/>
    </row>
    <row r="42" spans="1:14" s="21" customFormat="1" ht="16.5" customHeight="1">
      <c r="A42" s="109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89"/>
    </row>
    <row r="43" spans="1:14" s="21" customFormat="1" ht="16.5" customHeight="1">
      <c r="A43" s="109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92"/>
    </row>
    <row r="44" spans="1:14" s="21" customFormat="1" ht="16.5" customHeight="1">
      <c r="A44" s="9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91"/>
    </row>
    <row r="45" spans="1:14" s="21" customFormat="1" ht="16.5" customHeight="1">
      <c r="A45" s="109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89"/>
    </row>
    <row r="46" spans="1:14" s="21" customFormat="1" ht="16.5" customHeight="1">
      <c r="A46" s="109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89"/>
    </row>
    <row r="47" spans="1:14" s="21" customFormat="1" ht="16.5" customHeight="1">
      <c r="A47" s="109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89"/>
    </row>
    <row r="48" spans="1:14" s="21" customFormat="1" ht="16.5" customHeight="1">
      <c r="A48" s="109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92"/>
    </row>
    <row r="49" spans="1:16" s="21" customFormat="1" ht="16.5" customHeight="1">
      <c r="A49" s="93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94"/>
      <c r="O49" s="46"/>
      <c r="P49" s="46"/>
    </row>
    <row r="50" spans="1:16" s="27" customFormat="1" ht="16.5" customHeight="1">
      <c r="A50" s="11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95" t="s">
        <v>190</v>
      </c>
      <c r="O50" s="149"/>
      <c r="P50" s="149"/>
    </row>
    <row r="51" spans="1:16" s="27" customFormat="1" ht="17.25" customHeight="1">
      <c r="A51" s="111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95" t="s">
        <v>182</v>
      </c>
      <c r="O51" s="149"/>
      <c r="P51" s="149"/>
    </row>
    <row r="52" spans="1:16" s="27" customFormat="1" ht="16.5" customHeight="1">
      <c r="A52" s="9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94"/>
      <c r="O52" s="149"/>
      <c r="P52" s="149"/>
    </row>
    <row r="53" spans="1:16" s="27" customFormat="1" ht="16.5" customHeight="1">
      <c r="A53" s="11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95"/>
      <c r="O53" s="149"/>
      <c r="P53" s="149"/>
    </row>
    <row r="54" spans="1:16" s="27" customFormat="1" ht="16.5" customHeight="1">
      <c r="A54" s="112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95"/>
      <c r="O54" s="149"/>
      <c r="P54" s="149"/>
    </row>
    <row r="55" spans="1:16" s="27" customFormat="1" ht="16.5" customHeight="1">
      <c r="A55" s="112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95"/>
      <c r="O55" s="149"/>
      <c r="P55" s="149"/>
    </row>
    <row r="56" spans="1:16" s="27" customFormat="1" ht="16.5" customHeight="1">
      <c r="A56" s="111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95"/>
      <c r="O56" s="149"/>
      <c r="P56" s="149"/>
    </row>
    <row r="57" spans="1:16" s="27" customFormat="1" ht="16.5" customHeight="1">
      <c r="A57" s="9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94"/>
      <c r="O57" s="149"/>
      <c r="P57" s="149"/>
    </row>
    <row r="58" spans="1:16" s="27" customFormat="1" ht="16.5" customHeight="1">
      <c r="A58" s="11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95"/>
      <c r="O58" s="149"/>
      <c r="P58" s="149"/>
    </row>
    <row r="59" spans="1:16" s="27" customFormat="1" ht="16.5" customHeight="1">
      <c r="A59" s="112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95"/>
      <c r="O59" s="149"/>
      <c r="P59" s="149"/>
    </row>
    <row r="60" spans="1:16" s="27" customFormat="1" ht="16.5" customHeight="1">
      <c r="A60" s="112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95"/>
      <c r="O60" s="74"/>
      <c r="P60" s="150"/>
    </row>
    <row r="61" spans="1:16" s="27" customFormat="1" ht="16.5" customHeight="1">
      <c r="A61" s="111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95"/>
      <c r="O61" s="74"/>
      <c r="P61" s="150"/>
    </row>
    <row r="62" spans="1:16" s="27" customFormat="1" ht="16.5" customHeight="1">
      <c r="A62" s="9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94"/>
      <c r="O62" s="150"/>
      <c r="P62" s="150"/>
    </row>
    <row r="63" spans="1:16" s="27" customFormat="1" ht="16.5" customHeight="1">
      <c r="A63" s="11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95"/>
      <c r="O63" s="74"/>
      <c r="P63" s="150"/>
    </row>
    <row r="64" spans="1:16" s="27" customFormat="1" ht="16.5" customHeight="1">
      <c r="A64" s="112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95"/>
      <c r="O64" s="74"/>
      <c r="P64" s="150"/>
    </row>
    <row r="65" spans="1:16" s="27" customFormat="1" ht="16.5" customHeight="1">
      <c r="A65" s="112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97" t="s">
        <v>177</v>
      </c>
      <c r="O65" s="74"/>
      <c r="P65" s="150"/>
    </row>
    <row r="66" spans="1:16" s="27" customFormat="1" ht="16.5" customHeight="1">
      <c r="A66" s="111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95"/>
      <c r="O66" s="74"/>
      <c r="P66" s="150"/>
    </row>
    <row r="67" spans="1:16" s="27" customFormat="1" ht="16.5" customHeight="1">
      <c r="A67" s="9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94"/>
      <c r="O67" s="150"/>
      <c r="P67" s="150"/>
    </row>
    <row r="68" spans="1:16" s="27" customFormat="1" ht="16.5" customHeight="1">
      <c r="A68" s="11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95"/>
      <c r="O68" s="150"/>
      <c r="P68" s="150"/>
    </row>
    <row r="69" spans="1:16" s="27" customFormat="1" ht="16.5" customHeight="1">
      <c r="A69" s="112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95"/>
      <c r="O69" s="150"/>
      <c r="P69" s="150"/>
    </row>
    <row r="70" spans="1:16" s="27" customFormat="1" ht="16.5" customHeight="1">
      <c r="A70" s="112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95"/>
      <c r="O70" s="150"/>
      <c r="P70" s="150"/>
    </row>
    <row r="71" spans="1:16" s="27" customFormat="1" ht="16.5" customHeight="1">
      <c r="A71" s="111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95"/>
      <c r="O71" s="150"/>
      <c r="P71" s="150"/>
    </row>
    <row r="72" spans="1:16" s="27" customFormat="1" ht="16.5" customHeight="1">
      <c r="A72" s="93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94"/>
      <c r="O72" s="150"/>
      <c r="P72" s="150"/>
    </row>
    <row r="73" spans="1:16" s="27" customFormat="1" ht="16.5" customHeight="1">
      <c r="A73" s="11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95"/>
      <c r="O73" s="74"/>
      <c r="P73" s="150"/>
    </row>
    <row r="74" spans="1:16" s="27" customFormat="1" ht="16.5" customHeight="1">
      <c r="A74" s="112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95"/>
      <c r="O74" s="74"/>
      <c r="P74" s="150"/>
    </row>
    <row r="75" spans="1:16" s="27" customFormat="1" ht="16.5" customHeight="1">
      <c r="A75" s="112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95"/>
      <c r="O75" s="74"/>
      <c r="P75" s="150"/>
    </row>
    <row r="76" spans="1:16" s="27" customFormat="1" ht="16.5" customHeight="1">
      <c r="A76" s="111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95"/>
      <c r="O76" s="74"/>
      <c r="P76" s="150"/>
    </row>
    <row r="77" spans="1:16" s="27" customFormat="1" ht="16.5" customHeight="1">
      <c r="A77" s="9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94"/>
      <c r="O77" s="150"/>
      <c r="P77" s="150"/>
    </row>
    <row r="78" spans="1:16" s="27" customFormat="1" ht="16.5" customHeight="1">
      <c r="A78" s="11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95"/>
      <c r="O78" s="74"/>
      <c r="P78" s="150"/>
    </row>
    <row r="79" spans="1:16" s="27" customFormat="1" ht="16.5" customHeight="1">
      <c r="A79" s="112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95"/>
      <c r="O79" s="74"/>
      <c r="P79" s="150"/>
    </row>
    <row r="80" spans="1:16" s="27" customFormat="1" ht="16.5" customHeight="1">
      <c r="A80" s="112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95"/>
      <c r="O80" s="74"/>
      <c r="P80" s="150"/>
    </row>
    <row r="81" spans="1:16" s="27" customFormat="1" ht="16.5" customHeight="1">
      <c r="A81" s="111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95"/>
      <c r="O81" s="74"/>
      <c r="P81" s="150"/>
    </row>
    <row r="82" spans="1:16" s="27" customFormat="1" ht="16.5" customHeight="1">
      <c r="A82" s="9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94"/>
      <c r="O82" s="150"/>
      <c r="P82" s="150"/>
    </row>
    <row r="83" spans="1:16" s="27" customFormat="1" ht="16.5" customHeight="1">
      <c r="A83" s="114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95"/>
      <c r="O83" s="74"/>
      <c r="P83" s="150"/>
    </row>
    <row r="84" spans="1:16" s="27" customFormat="1" ht="16.5" customHeight="1">
      <c r="A84" s="114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95"/>
      <c r="O84" s="74"/>
      <c r="P84" s="150"/>
    </row>
    <row r="85" spans="1:16" s="27" customFormat="1" ht="16.5" customHeight="1">
      <c r="A85" s="114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95"/>
      <c r="O85" s="74"/>
      <c r="P85" s="150"/>
    </row>
    <row r="86" spans="1:16" s="27" customFormat="1" ht="16.5" customHeight="1" thickBot="1">
      <c r="A86" s="115"/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9" t="s">
        <v>182</v>
      </c>
      <c r="M86" s="98"/>
      <c r="N86" s="100"/>
      <c r="O86" s="74"/>
      <c r="P86" s="150"/>
    </row>
    <row r="87" spans="1:16" s="27" customFormat="1" ht="16.5" customHeight="1">
      <c r="A87" s="113" t="s">
        <v>206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50"/>
      <c r="P87" s="150"/>
    </row>
    <row r="88" spans="1:16">
      <c r="A88" s="46"/>
    </row>
    <row r="89" spans="1:16" s="46" customFormat="1" ht="13.9" customHeight="1">
      <c r="A89" s="35"/>
    </row>
    <row r="90" spans="1:16" s="46" customFormat="1"/>
    <row r="91" spans="1:16" ht="13.15" hidden="1" customHeight="1"/>
    <row r="92" spans="1:16" ht="13.15" hidden="1" customHeight="1"/>
    <row r="93" spans="1:16" ht="13.15" hidden="1" customHeight="1"/>
    <row r="94" spans="1:16" ht="13.15" hidden="1" customHeight="1"/>
    <row r="95" spans="1:16" ht="13.15" hidden="1" customHeight="1"/>
    <row r="96" spans="1:16" ht="13.15" hidden="1" customHeight="1"/>
    <row r="97" ht="13.15" hidden="1" customHeight="1"/>
    <row r="98" ht="13.15" hidden="1" customHeight="1"/>
    <row r="99" ht="13.15" hidden="1" customHeight="1"/>
    <row r="100" ht="13.15" hidden="1" customHeight="1"/>
    <row r="101" ht="13.15" hidden="1" customHeight="1"/>
    <row r="102" ht="13.15" hidden="1" customHeight="1"/>
    <row r="103" ht="13.15" hidden="1" customHeight="1"/>
    <row r="104" ht="13.15" hidden="1" customHeight="1"/>
    <row r="105" ht="13.15" hidden="1" customHeight="1"/>
    <row r="106" ht="13.15" hidden="1" customHeight="1"/>
    <row r="107" ht="13.15" hidden="1" customHeight="1"/>
    <row r="108" ht="13.15" hidden="1" customHeight="1"/>
    <row r="109" ht="13.15" hidden="1" customHeight="1"/>
    <row r="110" ht="13.15" hidden="1" customHeight="1"/>
    <row r="111" ht="13.15" hidden="1" customHeight="1"/>
    <row r="112" ht="13.15" hidden="1" customHeight="1"/>
    <row r="113" ht="13.15" hidden="1" customHeight="1"/>
    <row r="114" ht="13.15" hidden="1" customHeight="1"/>
    <row r="115" ht="13.15" hidden="1" customHeight="1"/>
    <row r="116" ht="13.15" hidden="1" customHeight="1"/>
    <row r="117" ht="13.15" hidden="1" customHeight="1"/>
    <row r="118" ht="13.15" hidden="1" customHeight="1"/>
    <row r="119" ht="13.15" hidden="1" customHeight="1"/>
    <row r="120" ht="13.15" hidden="1" customHeight="1"/>
    <row r="121" ht="13.15" hidden="1" customHeight="1"/>
    <row r="122" ht="13.15" hidden="1" customHeight="1"/>
    <row r="123" ht="13.15" hidden="1" customHeight="1"/>
    <row r="124" ht="13.15" hidden="1" customHeight="1"/>
    <row r="125" ht="13.15" hidden="1" customHeight="1"/>
    <row r="126" ht="13.15" hidden="1" customHeight="1"/>
    <row r="127" ht="13.15" hidden="1" customHeight="1"/>
    <row r="128" ht="13.15" hidden="1" customHeight="1"/>
    <row r="129" ht="13.15" hidden="1" customHeight="1"/>
    <row r="130" ht="13.15" hidden="1" customHeight="1"/>
    <row r="131" ht="13.15" hidden="1" customHeight="1"/>
    <row r="132" ht="13.15" hidden="1" customHeight="1"/>
    <row r="133" ht="13.15" hidden="1" customHeight="1"/>
    <row r="134" ht="13.15" hidden="1" customHeight="1"/>
    <row r="135" ht="13.15" hidden="1" customHeight="1"/>
    <row r="136" ht="13.15" hidden="1" customHeight="1"/>
    <row r="137" ht="13.15" hidden="1" customHeight="1"/>
    <row r="138" ht="13.15" hidden="1" customHeight="1"/>
    <row r="139" ht="13.15" hidden="1" customHeight="1"/>
    <row r="140" ht="13.15" hidden="1" customHeight="1"/>
    <row r="141" ht="13.15" hidden="1" customHeight="1"/>
    <row r="142" ht="13.15" hidden="1" customHeight="1"/>
    <row r="143" ht="13.15" hidden="1" customHeight="1"/>
    <row r="144" ht="13.15" hidden="1" customHeight="1"/>
    <row r="145" ht="13.15" hidden="1" customHeight="1"/>
    <row r="146" ht="13.15" hidden="1" customHeight="1"/>
    <row r="147" ht="13.15" hidden="1" customHeight="1"/>
    <row r="148" ht="13.15" hidden="1" customHeight="1"/>
    <row r="149" ht="13.15" hidden="1" customHeight="1"/>
    <row r="150" ht="13.15" hidden="1" customHeight="1"/>
    <row r="151" ht="13.15" hidden="1" customHeight="1"/>
    <row r="152" ht="13.15" hidden="1" customHeight="1"/>
    <row r="153" ht="13.15" hidden="1" customHeight="1"/>
    <row r="154" ht="13.15" hidden="1" customHeight="1"/>
    <row r="155" ht="13.15" hidden="1" customHeight="1"/>
    <row r="156" ht="13.15" hidden="1" customHeight="1"/>
    <row r="157" ht="13.15" hidden="1" customHeight="1"/>
    <row r="158" ht="13.15" hidden="1" customHeight="1"/>
    <row r="159" ht="13.15" hidden="1" customHeight="1"/>
    <row r="160" ht="13.15" hidden="1" customHeight="1"/>
    <row r="161" ht="13.15" hidden="1" customHeight="1"/>
    <row r="162" ht="13.15" hidden="1" customHeight="1"/>
    <row r="163" ht="13.15" hidden="1" customHeight="1"/>
    <row r="164" ht="13.15" hidden="1" customHeight="1"/>
    <row r="165" ht="13.15" hidden="1" customHeight="1"/>
    <row r="166" ht="13.15" hidden="1" customHeight="1"/>
    <row r="167" ht="13.15" hidden="1" customHeight="1"/>
    <row r="168" ht="13.15" hidden="1" customHeight="1"/>
    <row r="169" ht="13.15" hidden="1" customHeight="1"/>
    <row r="170" ht="13.15" hidden="1" customHeight="1"/>
    <row r="171" ht="13.15" hidden="1" customHeight="1"/>
    <row r="172" ht="13.15" hidden="1" customHeight="1"/>
    <row r="173" ht="13.15" hidden="1" customHeight="1"/>
    <row r="174" ht="13.15" hidden="1" customHeight="1"/>
    <row r="175" ht="13.15" hidden="1" customHeight="1"/>
    <row r="176" ht="13.15" hidden="1" customHeight="1"/>
    <row r="177" ht="13.15" hidden="1" customHeight="1"/>
    <row r="178" ht="13.15" hidden="1" customHeight="1"/>
    <row r="179" ht="13.15" hidden="1" customHeight="1"/>
    <row r="180" ht="13.15" hidden="1" customHeight="1"/>
    <row r="181" ht="13.15" hidden="1" customHeight="1"/>
    <row r="182" ht="13.15" hidden="1" customHeight="1"/>
    <row r="183" ht="13.15" hidden="1" customHeight="1"/>
    <row r="184" ht="13.15" hidden="1" customHeight="1"/>
    <row r="185" ht="13.15" hidden="1" customHeight="1"/>
    <row r="186" ht="13.15" hidden="1" customHeight="1"/>
    <row r="187" ht="13.15" hidden="1" customHeight="1"/>
    <row r="188" ht="13.15" hidden="1" customHeight="1"/>
    <row r="189" ht="13.15" hidden="1" customHeight="1"/>
    <row r="190" ht="13.15" hidden="1" customHeight="1"/>
    <row r="191" ht="13.15" hidden="1" customHeight="1"/>
    <row r="192" ht="13.15" hidden="1" customHeight="1"/>
    <row r="193" ht="13.15" hidden="1" customHeight="1"/>
    <row r="194" ht="13.15" hidden="1" customHeight="1"/>
    <row r="195" ht="13.15" hidden="1" customHeight="1"/>
    <row r="196" ht="13.15" hidden="1" customHeight="1"/>
    <row r="197" ht="13.15" hidden="1" customHeight="1"/>
    <row r="198" ht="13.15" hidden="1" customHeight="1"/>
    <row r="199" ht="13.15" hidden="1" customHeight="1"/>
    <row r="200" ht="13.15" hidden="1" customHeight="1"/>
    <row r="201" ht="13.15" hidden="1" customHeight="1"/>
    <row r="202" ht="13.15" hidden="1" customHeight="1"/>
    <row r="203" ht="13.15" hidden="1" customHeight="1"/>
    <row r="204" ht="13.15" hidden="1" customHeight="1"/>
    <row r="205" ht="13.15" hidden="1" customHeight="1"/>
    <row r="206" ht="13.15" hidden="1" customHeight="1"/>
    <row r="207" ht="13.15" hidden="1" customHeight="1"/>
    <row r="208" ht="13.15" hidden="1" customHeight="1"/>
    <row r="209" ht="13.15" hidden="1" customHeight="1"/>
    <row r="210" ht="13.15" hidden="1" customHeight="1"/>
    <row r="211" ht="13.15" hidden="1" customHeight="1"/>
    <row r="212" ht="13.15" hidden="1" customHeight="1"/>
    <row r="213" ht="13.15" hidden="1" customHeight="1"/>
    <row r="214" ht="13.15" hidden="1" customHeight="1"/>
    <row r="215" ht="13.15" hidden="1" customHeight="1"/>
    <row r="216" ht="13.15" hidden="1" customHeight="1"/>
    <row r="217" ht="13.15" hidden="1" customHeight="1"/>
    <row r="218" ht="13.15" hidden="1" customHeight="1"/>
    <row r="219" ht="13.15" hidden="1" customHeight="1"/>
    <row r="220" ht="13.15" hidden="1" customHeight="1"/>
    <row r="221" ht="13.15" hidden="1" customHeight="1"/>
    <row r="222" ht="13.15" hidden="1" customHeight="1"/>
    <row r="223" ht="13.15" hidden="1" customHeight="1"/>
    <row r="224" ht="13.15" hidden="1" customHeight="1"/>
    <row r="225" ht="13.15" hidden="1" customHeight="1"/>
    <row r="226" ht="13.15" hidden="1" customHeight="1"/>
    <row r="227" ht="13.15" hidden="1" customHeight="1"/>
    <row r="228" ht="13.15" hidden="1" customHeight="1"/>
    <row r="229" ht="13.15" hidden="1" customHeight="1"/>
    <row r="230" ht="13.15" hidden="1" customHeight="1"/>
    <row r="231" ht="13.15" hidden="1" customHeight="1"/>
    <row r="232" ht="13.15" hidden="1" customHeight="1"/>
    <row r="233" ht="13.15" hidden="1" customHeight="1"/>
    <row r="234" ht="13.15" hidden="1" customHeight="1"/>
    <row r="235" ht="13.15" hidden="1" customHeight="1"/>
    <row r="236" ht="13.15" hidden="1" customHeight="1"/>
    <row r="237" ht="13.15" hidden="1" customHeight="1"/>
    <row r="238" ht="13.15" hidden="1" customHeight="1"/>
    <row r="239" ht="13.15" hidden="1" customHeight="1"/>
    <row r="240" ht="13.15" hidden="1" customHeight="1"/>
    <row r="241" ht="13.15" hidden="1" customHeight="1"/>
    <row r="242" ht="13.15" hidden="1" customHeight="1"/>
    <row r="243" ht="13.15" hidden="1" customHeight="1"/>
    <row r="244" ht="13.15" hidden="1" customHeight="1"/>
    <row r="245" ht="13.15" hidden="1" customHeight="1"/>
    <row r="246" ht="13.15" hidden="1" customHeight="1"/>
    <row r="247" ht="13.15" hidden="1" customHeight="1"/>
    <row r="248" ht="13.15" hidden="1" customHeight="1"/>
    <row r="249" ht="13.15" hidden="1" customHeight="1"/>
    <row r="250" ht="13.15" hidden="1" customHeight="1"/>
    <row r="251" ht="13.15" hidden="1" customHeight="1"/>
    <row r="252" ht="13.15" hidden="1" customHeight="1"/>
    <row r="253" ht="13.15" hidden="1" customHeight="1"/>
    <row r="254" ht="13.15" hidden="1" customHeight="1"/>
    <row r="255" ht="13.15" hidden="1" customHeight="1"/>
    <row r="256" ht="13.15" hidden="1" customHeight="1"/>
    <row r="257" ht="13.15" hidden="1" customHeight="1"/>
    <row r="258" ht="13.15" hidden="1" customHeight="1"/>
    <row r="259" ht="13.15" hidden="1" customHeight="1"/>
    <row r="260" ht="13.15" hidden="1" customHeight="1"/>
    <row r="261" ht="13.15" hidden="1" customHeight="1"/>
    <row r="262" ht="13.15" hidden="1" customHeight="1"/>
    <row r="263" ht="13.15" hidden="1" customHeight="1"/>
    <row r="264" ht="13.15" hidden="1" customHeight="1"/>
    <row r="265" ht="13.15" hidden="1" customHeight="1"/>
    <row r="266" ht="13.15" hidden="1" customHeight="1"/>
    <row r="267" ht="13.15" hidden="1" customHeight="1"/>
    <row r="268" ht="13.15" hidden="1" customHeight="1"/>
    <row r="269" ht="13.15" hidden="1" customHeight="1"/>
    <row r="270" ht="13.15" hidden="1" customHeight="1"/>
    <row r="271" ht="13.15" hidden="1" customHeight="1"/>
    <row r="272" ht="13.15" hidden="1" customHeight="1"/>
    <row r="273" ht="13.15" hidden="1" customHeight="1"/>
    <row r="274" ht="13.15" hidden="1" customHeight="1"/>
    <row r="275" ht="13.15" hidden="1" customHeight="1"/>
    <row r="276" ht="13.15" hidden="1" customHeight="1"/>
    <row r="277" ht="13.15" hidden="1" customHeight="1"/>
    <row r="278" ht="13.15" hidden="1" customHeight="1"/>
    <row r="279" ht="13.15" hidden="1" customHeight="1"/>
    <row r="280" ht="13.15" hidden="1" customHeight="1"/>
    <row r="281" ht="13.15" hidden="1" customHeight="1"/>
    <row r="282" ht="13.15" hidden="1" customHeight="1"/>
    <row r="283" ht="13.15" hidden="1" customHeight="1"/>
    <row r="284" ht="13.15" hidden="1" customHeight="1"/>
    <row r="285" ht="13.15" hidden="1" customHeight="1"/>
    <row r="286" ht="13.15" hidden="1" customHeight="1"/>
    <row r="287" ht="13.15" hidden="1" customHeight="1"/>
    <row r="288" ht="13.15" hidden="1" customHeight="1"/>
    <row r="289" ht="13.15" hidden="1" customHeight="1"/>
    <row r="290" ht="13.15" hidden="1" customHeight="1"/>
    <row r="291" ht="13.15" hidden="1" customHeight="1"/>
    <row r="292" ht="13.15" hidden="1" customHeight="1"/>
    <row r="293" ht="13.15" hidden="1" customHeight="1"/>
    <row r="294" ht="13.15" hidden="1" customHeight="1"/>
    <row r="295" ht="13.15" hidden="1" customHeight="1"/>
    <row r="296" ht="13.15" hidden="1" customHeight="1"/>
    <row r="297" ht="13.15" hidden="1" customHeight="1"/>
    <row r="298" ht="13.15" hidden="1" customHeight="1"/>
    <row r="299" ht="13.15" hidden="1" customHeight="1"/>
    <row r="300" ht="13.15" hidden="1" customHeight="1"/>
    <row r="301" ht="13.15" hidden="1" customHeight="1"/>
    <row r="302" ht="13.15" hidden="1" customHeight="1"/>
    <row r="303" ht="13.15" hidden="1" customHeight="1"/>
    <row r="304" ht="13.15" hidden="1" customHeight="1"/>
    <row r="305" ht="13.15" hidden="1" customHeight="1"/>
    <row r="306" ht="13.15" hidden="1" customHeight="1"/>
    <row r="307" ht="13.15" hidden="1" customHeight="1"/>
    <row r="308" ht="13.15" hidden="1" customHeight="1"/>
    <row r="309" ht="13.15" hidden="1" customHeight="1"/>
    <row r="310" ht="13.15" hidden="1" customHeight="1"/>
    <row r="311" ht="13.15" hidden="1" customHeight="1"/>
    <row r="312" ht="13.15" hidden="1" customHeight="1"/>
    <row r="313" ht="13.15" hidden="1" customHeight="1"/>
    <row r="314" ht="13.15" hidden="1" customHeight="1"/>
    <row r="315" ht="13.15" hidden="1" customHeight="1"/>
    <row r="316" ht="13.15" hidden="1" customHeight="1"/>
    <row r="317" ht="13.15" hidden="1" customHeight="1"/>
    <row r="318" ht="13.15" hidden="1" customHeight="1"/>
    <row r="319" ht="13.15" hidden="1" customHeight="1"/>
    <row r="320" ht="13.15" hidden="1" customHeight="1"/>
    <row r="321" ht="13.15" hidden="1" customHeight="1"/>
    <row r="322" ht="13.15" hidden="1" customHeight="1"/>
    <row r="323" ht="13.15" hidden="1" customHeight="1"/>
    <row r="324" ht="13.15" hidden="1" customHeight="1"/>
    <row r="325" ht="13.15" hidden="1" customHeight="1"/>
    <row r="326" ht="13.15" hidden="1" customHeight="1"/>
    <row r="327" ht="13.15" hidden="1" customHeight="1"/>
    <row r="328" ht="13.15" hidden="1" customHeight="1"/>
    <row r="329" ht="13.15" hidden="1" customHeight="1"/>
    <row r="330" ht="13.15" hidden="1" customHeight="1"/>
    <row r="331" ht="13.15" hidden="1" customHeight="1"/>
    <row r="332" ht="13.15" hidden="1" customHeight="1"/>
    <row r="333" ht="13.15" hidden="1" customHeight="1"/>
    <row r="334" ht="13.15" hidden="1" customHeight="1"/>
    <row r="335" ht="13.15" hidden="1" customHeight="1"/>
    <row r="336" ht="13.15" hidden="1" customHeight="1"/>
    <row r="337" ht="13.15" hidden="1" customHeight="1"/>
    <row r="338" ht="13.15" hidden="1" customHeight="1"/>
    <row r="339" ht="13.15" hidden="1" customHeight="1"/>
    <row r="340" ht="13.15" hidden="1" customHeight="1"/>
    <row r="341" ht="13.15" hidden="1" customHeight="1"/>
    <row r="342" ht="13.15" hidden="1" customHeight="1"/>
    <row r="343" ht="13.15" hidden="1" customHeight="1"/>
    <row r="344" ht="13.15" hidden="1" customHeight="1"/>
    <row r="345"/>
    <row r="346"/>
    <row r="347"/>
  </sheetData>
  <sheetProtection algorithmName="SHA-512" hashValue="zLWb1OfLDaac+xrFYCriYJOIofFmq/Q+3Ykhk8D/AyqfrvxC1OXC6u29vp7Vkm9r/FK8UN54Je4v33jvDevh1A==" saltValue="FgRGQXuS+3OQ4jrgEpEpCA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45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0.2762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28432.459800000001</v>
      </c>
      <c r="C10" s="8">
        <f>IF(C8*(1+$K$6)&lt;'Locality and Max Pay'!$D$7,C8*(1+$K$6),'Locality and Max Pay'!$D$7)</f>
        <v>32497.156800000001</v>
      </c>
      <c r="D10" s="8">
        <f>IF(D8*(1+$K$6)&lt;'Locality and Max Pay'!$D$7,D8*(1+$K$6),'Locality and Max Pay'!$D$7)</f>
        <v>36721.378799999999</v>
      </c>
      <c r="E10" s="8">
        <f>IF(E8*(1+$K$6)&lt;'Locality and Max Pay'!$D$7,E8*(1+$K$6),'Locality and Max Pay'!$D$7)</f>
        <v>43219.789199999999</v>
      </c>
      <c r="F10" s="8">
        <f>IF(F8*(1+$K$6)&lt;'Locality and Max Pay'!$D$7,F8*(1+$K$6),'Locality and Max Pay'!$D$7)</f>
        <v>52756.8318</v>
      </c>
      <c r="G10" s="8">
        <f>IF(G8*(1+$K$6)&lt;'Locality and Max Pay'!$D$7,G8*(1+$K$6),'Locality and Max Pay'!$D$7)</f>
        <v>59172.289199999999</v>
      </c>
      <c r="H10" s="8">
        <f>IF(H8*(1+$K$6)&lt;'Locality and Max Pay'!$D$7,H8*(1+$K$6),'Locality and Max Pay'!$D$7)</f>
        <v>67636.047600000005</v>
      </c>
      <c r="I10" s="8">
        <f>IF(I8*(1+$K$6)&lt;'Locality and Max Pay'!$D$7,I8*(1+$K$6),'Locality and Max Pay'!$D$7)</f>
        <v>81256.930200000003</v>
      </c>
      <c r="J10" s="8">
        <f>IF(J8*(1+$K$6)&lt;'Locality and Max Pay'!$D$7,J8*(1+$K$6),'Locality and Max Pay'!$D$7)</f>
        <v>97737.777000000002</v>
      </c>
      <c r="K10" s="8">
        <f>IF(K8*(1+$K$6)&lt;'Locality and Max Pay'!$D$7,K8*(1+$K$6),'Locality and Max Pay'!$D$7)</f>
        <v>120657.0528</v>
      </c>
      <c r="L10" s="8">
        <f>IF(L8*(1+$K$6)&lt;'Locality and Max Pay'!$D$7,L8*(1+$K$6),'Locality and Max Pay'!$D$7)</f>
        <v>141876.4302</v>
      </c>
      <c r="M10" s="8">
        <f>IF(M8*(1+$K$6)&lt;'Locality and Max Pay'!$D$7,M8*(1+$K$6),'Locality and Max Pay'!$D$7)</f>
        <v>169466.598</v>
      </c>
      <c r="N10" s="8">
        <f>IF(N8*(1+$K$6)&lt;'Locality and Max Pay'!$D$7,N8*(1+$K$6),'Locality and Max Pay'!$D$7)</f>
        <v>199587.47039999999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41271.031799999997</v>
      </c>
      <c r="C11" s="8">
        <f>IF(C9*(1+$K$6)&lt;'Locality and Max Pay'!$D$7,C9*(1+$K$6),'Locality and Max Pay'!$D$7)</f>
        <v>47121.132599999997</v>
      </c>
      <c r="D11" s="8">
        <f>IF(D9*(1+$K$6)&lt;'Locality and Max Pay'!$D$7,D9*(1+$K$6),'Locality and Max Pay'!$D$7)</f>
        <v>55079.515800000001</v>
      </c>
      <c r="E11" s="8">
        <f>IF(E9*(1+$K$6)&lt;'Locality and Max Pay'!$D$7,E9*(1+$K$6),'Locality and Max Pay'!$D$7)</f>
        <v>64828.407599999999</v>
      </c>
      <c r="F11" s="8">
        <f>IF(F9*(1+$K$6)&lt;'Locality and Max Pay'!$D$7,F9*(1+$K$6),'Locality and Max Pay'!$D$7)</f>
        <v>79134.609599999996</v>
      </c>
      <c r="G11" s="8">
        <f>IF(G9*(1+$K$6)&lt;'Locality and Max Pay'!$D$7,G9*(1+$K$6),'Locality and Max Pay'!$D$7)</f>
        <v>88762.262400000007</v>
      </c>
      <c r="H11" s="8">
        <f>IF(H9*(1+$K$6)&lt;'Locality and Max Pay'!$D$7,H9*(1+$K$6),'Locality and Max Pay'!$D$7)</f>
        <v>104844.9348</v>
      </c>
      <c r="I11" s="8">
        <f>IF(I9*(1+$K$6)&lt;'Locality and Max Pay'!$D$7,I9*(1+$K$6),'Locality and Max Pay'!$D$7)</f>
        <v>125955.8352</v>
      </c>
      <c r="J11" s="8">
        <f>IF(J9*(1+$K$6)&lt;'Locality and Max Pay'!$D$7,J9*(1+$K$6),'Locality and Max Pay'!$D$7)</f>
        <v>151479.8352</v>
      </c>
      <c r="K11" s="8">
        <f>IF(K9*(1+$K$6)&lt;'Locality and Max Pay'!$D$7,K9*(1+$K$6),'Locality and Max Pay'!$D$7)</f>
        <v>187053.91020000001</v>
      </c>
      <c r="L11" s="8">
        <f>IF(L9*(1+$K$6)&lt;'Locality and Max Pay'!$D$7,L9*(1+$K$6),'Locality and Max Pay'!$D$7)</f>
        <v>219834.38339999999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AMSyfQS2ZIhuSinlPZs06ydi8NvOL2BgaxRUN8Xdg8VvLeC5O66XrccQN1KQMQ+t4CYfKE4aVD7i00U/EXen1w==" saltValue="PkM9fknkempBbI4MEvKyE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41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0.3795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30733.880499999999</v>
      </c>
      <c r="C10" s="8">
        <f>IF(C8*(1+$K$6)&lt;'Locality and Max Pay'!$D$7,C8*(1+$K$6),'Locality and Max Pay'!$D$7)</f>
        <v>35127.587999999996</v>
      </c>
      <c r="D10" s="8">
        <f>IF(D8*(1+$K$6)&lt;'Locality and Max Pay'!$D$7,D8*(1+$K$6),'Locality and Max Pay'!$D$7)</f>
        <v>39693.733</v>
      </c>
      <c r="E10" s="8">
        <f>IF(E8*(1+$K$6)&lt;'Locality and Max Pay'!$D$7,E8*(1+$K$6),'Locality and Max Pay'!$D$7)</f>
        <v>46718.146999999997</v>
      </c>
      <c r="F10" s="8">
        <f>IF(F8*(1+$K$6)&lt;'Locality and Max Pay'!$D$7,F8*(1+$K$6),'Locality and Max Pay'!$D$7)</f>
        <v>57027.150499999996</v>
      </c>
      <c r="G10" s="8">
        <f>IF(G8*(1+$K$6)&lt;'Locality and Max Pay'!$D$7,G8*(1+$K$6),'Locality and Max Pay'!$D$7)</f>
        <v>63961.896999999997</v>
      </c>
      <c r="H10" s="8">
        <f>IF(H8*(1+$K$6)&lt;'Locality and Max Pay'!$D$7,H8*(1+$K$6),'Locality and Max Pay'!$D$7)</f>
        <v>73110.740999999995</v>
      </c>
      <c r="I10" s="8">
        <f>IF(I8*(1+$K$6)&lt;'Locality and Max Pay'!$D$7,I8*(1+$K$6),'Locality and Max Pay'!$D$7)</f>
        <v>87834.144499999995</v>
      </c>
      <c r="J10" s="8">
        <f>IF(J8*(1+$K$6)&lt;'Locality and Max Pay'!$D$7,J8*(1+$K$6),'Locality and Max Pay'!$D$7)</f>
        <v>105649.00749999999</v>
      </c>
      <c r="K10" s="8">
        <f>IF(K8*(1+$K$6)&lt;'Locality and Max Pay'!$D$7,K8*(1+$K$6),'Locality and Max Pay'!$D$7)</f>
        <v>130423.44799999999</v>
      </c>
      <c r="L10" s="8">
        <f>IF(L8*(1+$K$6)&lt;'Locality and Max Pay'!$D$7,L8*(1+$K$6),'Locality and Max Pay'!$D$7)</f>
        <v>153360.39449999999</v>
      </c>
      <c r="M10" s="8">
        <f>IF(M8*(1+$K$6)&lt;'Locality and Max Pay'!$D$7,M8*(1+$K$6),'Locality and Max Pay'!$D$7)</f>
        <v>183183.80499999999</v>
      </c>
      <c r="N10" s="8">
        <f>IF(N8*(1+$K$6)&lt;'Locality and Max Pay'!$D$7,N8*(1+$K$6),'Locality and Max Pay'!$D$7)</f>
        <v>215742.764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44611.650499999996</v>
      </c>
      <c r="C11" s="8">
        <f>IF(C9*(1+$K$6)&lt;'Locality and Max Pay'!$D$7,C9*(1+$K$6),'Locality and Max Pay'!$D$7)</f>
        <v>50935.2785</v>
      </c>
      <c r="D11" s="8">
        <f>IF(D9*(1+$K$6)&lt;'Locality and Max Pay'!$D$7,D9*(1+$K$6),'Locality and Max Pay'!$D$7)</f>
        <v>59537.840499999998</v>
      </c>
      <c r="E11" s="8">
        <f>IF(E9*(1+$K$6)&lt;'Locality and Max Pay'!$D$7,E9*(1+$K$6),'Locality and Max Pay'!$D$7)</f>
        <v>70075.841</v>
      </c>
      <c r="F11" s="8">
        <f>IF(F9*(1+$K$6)&lt;'Locality and Max Pay'!$D$7,F9*(1+$K$6),'Locality and Max Pay'!$D$7)</f>
        <v>85540.035999999993</v>
      </c>
      <c r="G11" s="8">
        <f>IF(G9*(1+$K$6)&lt;'Locality and Max Pay'!$D$7,G9*(1+$K$6),'Locality and Max Pay'!$D$7)</f>
        <v>95946.983999999997</v>
      </c>
      <c r="H11" s="8">
        <f>IF(H9*(1+$K$6)&lt;'Locality and Max Pay'!$D$7,H9*(1+$K$6),'Locality and Max Pay'!$D$7)</f>
        <v>113331.443</v>
      </c>
      <c r="I11" s="8">
        <f>IF(I9*(1+$K$6)&lt;'Locality and Max Pay'!$D$7,I9*(1+$K$6),'Locality and Max Pay'!$D$7)</f>
        <v>136151.13199999998</v>
      </c>
      <c r="J11" s="8">
        <f>IF(J9*(1+$K$6)&lt;'Locality and Max Pay'!$D$7,J9*(1+$K$6),'Locality and Max Pay'!$D$7)</f>
        <v>163741.13199999998</v>
      </c>
      <c r="K11" s="8">
        <f>IF(K9*(1+$K$6)&lt;'Locality and Max Pay'!$D$7,K9*(1+$K$6),'Locality and Max Pay'!$D$7)</f>
        <v>202194.69449999998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pCZaxs8vsD9C3oRvU82itVOCY5/re4BcFOLJJWq25LrW8QYrS1O7VJfITwo/Ee7B77kM/HMcCUYzuVKwSXcXNw==" saltValue="AbzAyYps0GFhhixuNnCM7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42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0.18229999999999999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26340.461699999996</v>
      </c>
      <c r="C10" s="8">
        <f>IF(C8*(1+$K$6)&lt;'Locality and Max Pay'!$D$7,C8*(1+$K$6),'Locality and Max Pay'!$D$7)</f>
        <v>30106.087199999998</v>
      </c>
      <c r="D10" s="8">
        <f>IF(D8*(1+$K$6)&lt;'Locality and Max Pay'!$D$7,D8*(1+$K$6),'Locality and Max Pay'!$D$7)</f>
        <v>34019.500199999995</v>
      </c>
      <c r="E10" s="8">
        <f>IF(E8*(1+$K$6)&lt;'Locality and Max Pay'!$D$7,E8*(1+$K$6),'Locality and Max Pay'!$D$7)</f>
        <v>40039.771799999995</v>
      </c>
      <c r="F10" s="8">
        <f>IF(F8*(1+$K$6)&lt;'Locality and Max Pay'!$D$7,F8*(1+$K$6),'Locality and Max Pay'!$D$7)</f>
        <v>48875.099699999999</v>
      </c>
      <c r="G10" s="8">
        <f>IF(G8*(1+$K$6)&lt;'Locality and Max Pay'!$D$7,G8*(1+$K$6),'Locality and Max Pay'!$D$7)</f>
        <v>54818.521799999995</v>
      </c>
      <c r="H10" s="8">
        <f>IF(H8*(1+$K$6)&lt;'Locality and Max Pay'!$D$7,H8*(1+$K$6),'Locality and Max Pay'!$D$7)</f>
        <v>62659.535399999993</v>
      </c>
      <c r="I10" s="8">
        <f>IF(I8*(1+$K$6)&lt;'Locality and Max Pay'!$D$7,I8*(1+$K$6),'Locality and Max Pay'!$D$7)</f>
        <v>75278.223299999998</v>
      </c>
      <c r="J10" s="8">
        <f>IF(J8*(1+$K$6)&lt;'Locality and Max Pay'!$D$7,J8*(1+$K$6),'Locality and Max Pay'!$D$7)</f>
        <v>90546.445499999987</v>
      </c>
      <c r="K10" s="8">
        <f>IF(K8*(1+$K$6)&lt;'Locality and Max Pay'!$D$7,K8*(1+$K$6),'Locality and Max Pay'!$D$7)</f>
        <v>111779.37119999999</v>
      </c>
      <c r="L10" s="8">
        <f>IF(L8*(1+$K$6)&lt;'Locality and Max Pay'!$D$7,L8*(1+$K$6),'Locality and Max Pay'!$D$7)</f>
        <v>131437.47329999998</v>
      </c>
      <c r="M10" s="8">
        <f>IF(M8*(1+$K$6)&lt;'Locality and Max Pay'!$D$7,M8*(1+$K$6),'Locality and Max Pay'!$D$7)</f>
        <v>156997.617</v>
      </c>
      <c r="N10" s="8">
        <f>IF(N8*(1+$K$6)&lt;'Locality and Max Pay'!$D$7,N8*(1+$K$6),'Locality and Max Pay'!$D$7)</f>
        <v>184902.2616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38234.399699999994</v>
      </c>
      <c r="C11" s="8">
        <f>IF(C9*(1+$K$6)&lt;'Locality and Max Pay'!$D$7,C9*(1+$K$6),'Locality and Max Pay'!$D$7)</f>
        <v>43654.062899999997</v>
      </c>
      <c r="D11" s="8">
        <f>IF(D9*(1+$K$6)&lt;'Locality and Max Pay'!$D$7,D9*(1+$K$6),'Locality and Max Pay'!$D$7)</f>
        <v>51026.885699999999</v>
      </c>
      <c r="E11" s="8">
        <f>IF(E9*(1+$K$6)&lt;'Locality and Max Pay'!$D$7,E9*(1+$K$6),'Locality and Max Pay'!$D$7)</f>
        <v>60058.475399999996</v>
      </c>
      <c r="F11" s="8">
        <f>IF(F9*(1+$K$6)&lt;'Locality and Max Pay'!$D$7,F9*(1+$K$6),'Locality and Max Pay'!$D$7)</f>
        <v>73312.058399999994</v>
      </c>
      <c r="G11" s="8">
        <f>IF(G9*(1+$K$6)&lt;'Locality and Max Pay'!$D$7,G9*(1+$K$6),'Locality and Max Pay'!$D$7)</f>
        <v>82231.329599999997</v>
      </c>
      <c r="H11" s="8">
        <f>IF(H9*(1+$K$6)&lt;'Locality and Max Pay'!$D$7,H9*(1+$K$6),'Locality and Max Pay'!$D$7)</f>
        <v>97130.674199999994</v>
      </c>
      <c r="I11" s="8">
        <f>IF(I9*(1+$K$6)&lt;'Locality and Max Pay'!$D$7,I9*(1+$K$6),'Locality and Max Pay'!$D$7)</f>
        <v>116688.28079999999</v>
      </c>
      <c r="J11" s="8">
        <f>IF(J9*(1+$K$6)&lt;'Locality and Max Pay'!$D$7,J9*(1+$K$6),'Locality and Max Pay'!$D$7)</f>
        <v>140334.28079999998</v>
      </c>
      <c r="K11" s="8">
        <f>IF(K9*(1+$K$6)&lt;'Locality and Max Pay'!$D$7,K9*(1+$K$6),'Locality and Max Pay'!$D$7)</f>
        <v>173290.8933</v>
      </c>
      <c r="L11" s="8">
        <f>IF(L9*(1+$K$6)&lt;'Locality and Max Pay'!$D$7,L9*(1+$K$6),'Locality and Max Pay'!$D$7)</f>
        <v>203659.45109999998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JsHsvxPOOemeGgSteLYilorggHIhK7dD1FrRPAI5tDi7HhXsE/DnfyQ3HpPDjwZFVP4ioBv5PemyKHY53EtCaQ==" saltValue="nQH9UrDigpQuxHmU+Q7yYA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43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0.17929999999999999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26273.6247</v>
      </c>
      <c r="C10" s="8">
        <f>IF(C8*(1+$K$6)&lt;'Locality and Max Pay'!$D$7,C8*(1+$K$6),'Locality and Max Pay'!$D$7)</f>
        <v>30029.695200000002</v>
      </c>
      <c r="D10" s="8">
        <f>IF(D8*(1+$K$6)&lt;'Locality and Max Pay'!$D$7,D8*(1+$K$6),'Locality and Max Pay'!$D$7)</f>
        <v>33933.178200000002</v>
      </c>
      <c r="E10" s="8">
        <f>IF(E8*(1+$K$6)&lt;'Locality and Max Pay'!$D$7,E8*(1+$K$6),'Locality and Max Pay'!$D$7)</f>
        <v>39938.173800000004</v>
      </c>
      <c r="F10" s="8">
        <f>IF(F8*(1+$K$6)&lt;'Locality and Max Pay'!$D$7,F8*(1+$K$6),'Locality and Max Pay'!$D$7)</f>
        <v>48751.082699999999</v>
      </c>
      <c r="G10" s="8">
        <f>IF(G8*(1+$K$6)&lt;'Locality and Max Pay'!$D$7,G8*(1+$K$6),'Locality and Max Pay'!$D$7)</f>
        <v>54679.423800000004</v>
      </c>
      <c r="H10" s="8">
        <f>IF(H8*(1+$K$6)&lt;'Locality and Max Pay'!$D$7,H8*(1+$K$6),'Locality and Max Pay'!$D$7)</f>
        <v>62500.541400000002</v>
      </c>
      <c r="I10" s="8">
        <f>IF(I8*(1+$K$6)&lt;'Locality and Max Pay'!$D$7,I8*(1+$K$6),'Locality and Max Pay'!$D$7)</f>
        <v>75087.210300000006</v>
      </c>
      <c r="J10" s="8">
        <f>IF(J8*(1+$K$6)&lt;'Locality and Max Pay'!$D$7,J8*(1+$K$6),'Locality and Max Pay'!$D$7)</f>
        <v>90316.690499999997</v>
      </c>
      <c r="K10" s="8">
        <f>IF(K8*(1+$K$6)&lt;'Locality and Max Pay'!$D$7,K8*(1+$K$6),'Locality and Max Pay'!$D$7)</f>
        <v>111495.7392</v>
      </c>
      <c r="L10" s="8">
        <f>IF(L8*(1+$K$6)&lt;'Locality and Max Pay'!$D$7,L8*(1+$K$6),'Locality and Max Pay'!$D$7)</f>
        <v>131103.96030000001</v>
      </c>
      <c r="M10" s="8">
        <f>IF(M8*(1+$K$6)&lt;'Locality and Max Pay'!$D$7,M8*(1+$K$6),'Locality and Max Pay'!$D$7)</f>
        <v>156599.247</v>
      </c>
      <c r="N10" s="8">
        <f>IF(N8*(1+$K$6)&lt;'Locality and Max Pay'!$D$7,N8*(1+$K$6),'Locality and Max Pay'!$D$7)</f>
        <v>184433.08559999999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38137.382700000002</v>
      </c>
      <c r="C11" s="8">
        <f>IF(C9*(1+$K$6)&lt;'Locality and Max Pay'!$D$7,C9*(1+$K$6),'Locality and Max Pay'!$D$7)</f>
        <v>43543.293899999997</v>
      </c>
      <c r="D11" s="8">
        <f>IF(D9*(1+$K$6)&lt;'Locality and Max Pay'!$D$7,D9*(1+$K$6),'Locality and Max Pay'!$D$7)</f>
        <v>50897.4087</v>
      </c>
      <c r="E11" s="8">
        <f>IF(E9*(1+$K$6)&lt;'Locality and Max Pay'!$D$7,E9*(1+$K$6),'Locality and Max Pay'!$D$7)</f>
        <v>59906.081400000003</v>
      </c>
      <c r="F11" s="8">
        <f>IF(F9*(1+$K$6)&lt;'Locality and Max Pay'!$D$7,F9*(1+$K$6),'Locality and Max Pay'!$D$7)</f>
        <v>73126.034400000004</v>
      </c>
      <c r="G11" s="8">
        <f>IF(G9*(1+$K$6)&lt;'Locality and Max Pay'!$D$7,G9*(1+$K$6),'Locality and Max Pay'!$D$7)</f>
        <v>82022.673599999995</v>
      </c>
      <c r="H11" s="8">
        <f>IF(H9*(1+$K$6)&lt;'Locality and Max Pay'!$D$7,H9*(1+$K$6),'Locality and Max Pay'!$D$7)</f>
        <v>96884.212199999994</v>
      </c>
      <c r="I11" s="8">
        <f>IF(I9*(1+$K$6)&lt;'Locality and Max Pay'!$D$7,I9*(1+$K$6),'Locality and Max Pay'!$D$7)</f>
        <v>116392.1928</v>
      </c>
      <c r="J11" s="8">
        <f>IF(J9*(1+$K$6)&lt;'Locality and Max Pay'!$D$7,J9*(1+$K$6),'Locality and Max Pay'!$D$7)</f>
        <v>139978.19279999999</v>
      </c>
      <c r="K11" s="8">
        <f>IF(K9*(1+$K$6)&lt;'Locality and Max Pay'!$D$7,K9*(1+$K$6),'Locality and Max Pay'!$D$7)</f>
        <v>172851.18030000001</v>
      </c>
      <c r="L11" s="8">
        <f>IF(L9*(1+$K$6)&lt;'Locality and Max Pay'!$D$7,L9*(1+$K$6),'Locality and Max Pay'!$D$7)</f>
        <v>203142.6801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QRTLOhAUaIyPmTVgEFds1FKRuCs/+JfmyWcZOeq5Ny0bLf7DNihjg7t03CjO1Ew9KvT5SpStjnlip5HbNvzGdA==" saltValue="/AfJWIuV4zEjpra+FblHy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44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0.28989999999999999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28737.682100000002</v>
      </c>
      <c r="C10" s="8">
        <f>IF(C8*(1+$K$6)&lt;'Locality and Max Pay'!$D$7,C8*(1+$K$6),'Locality and Max Pay'!$D$7)</f>
        <v>32846.013599999998</v>
      </c>
      <c r="D10" s="8">
        <f>IF(D8*(1+$K$6)&lt;'Locality and Max Pay'!$D$7,D8*(1+$K$6),'Locality and Max Pay'!$D$7)</f>
        <v>37115.582600000002</v>
      </c>
      <c r="E10" s="8">
        <f>IF(E8*(1+$K$6)&lt;'Locality and Max Pay'!$D$7,E8*(1+$K$6),'Locality and Max Pay'!$D$7)</f>
        <v>43683.753400000001</v>
      </c>
      <c r="F10" s="8">
        <f>IF(F8*(1+$K$6)&lt;'Locality and Max Pay'!$D$7,F8*(1+$K$6),'Locality and Max Pay'!$D$7)</f>
        <v>53323.176100000004</v>
      </c>
      <c r="G10" s="8">
        <f>IF(G8*(1+$K$6)&lt;'Locality and Max Pay'!$D$7,G8*(1+$K$6),'Locality and Max Pay'!$D$7)</f>
        <v>59807.503400000001</v>
      </c>
      <c r="H10" s="8">
        <f>IF(H8*(1+$K$6)&lt;'Locality and Max Pay'!$D$7,H8*(1+$K$6),'Locality and Max Pay'!$D$7)</f>
        <v>68362.120200000005</v>
      </c>
      <c r="I10" s="8">
        <f>IF(I8*(1+$K$6)&lt;'Locality and Max Pay'!$D$7,I8*(1+$K$6),'Locality and Max Pay'!$D$7)</f>
        <v>82129.222900000008</v>
      </c>
      <c r="J10" s="8">
        <f>IF(J8*(1+$K$6)&lt;'Locality and Max Pay'!$D$7,J8*(1+$K$6),'Locality and Max Pay'!$D$7)</f>
        <v>98786.991500000004</v>
      </c>
      <c r="K10" s="8">
        <f>IF(K8*(1+$K$6)&lt;'Locality and Max Pay'!$D$7,K8*(1+$K$6),'Locality and Max Pay'!$D$7)</f>
        <v>121952.30560000001</v>
      </c>
      <c r="L10" s="8">
        <f>IF(L8*(1+$K$6)&lt;'Locality and Max Pay'!$D$7,L8*(1+$K$6),'Locality and Max Pay'!$D$7)</f>
        <v>143399.47289999999</v>
      </c>
      <c r="M10" s="8">
        <f>IF(M8*(1+$K$6)&lt;'Locality and Max Pay'!$D$7,M8*(1+$K$6),'Locality and Max Pay'!$D$7)</f>
        <v>171285.821</v>
      </c>
      <c r="N10" s="8">
        <f>IF(N8*(1+$K$6)&lt;'Locality and Max Pay'!$D$7,N8*(1+$K$6),'Locality and Max Pay'!$D$7)</f>
        <v>201730.04080000002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41714.076099999998</v>
      </c>
      <c r="C11" s="8">
        <f>IF(C9*(1+$K$6)&lt;'Locality and Max Pay'!$D$7,C9*(1+$K$6),'Locality and Max Pay'!$D$7)</f>
        <v>47626.977700000003</v>
      </c>
      <c r="D11" s="8">
        <f>IF(D9*(1+$K$6)&lt;'Locality and Max Pay'!$D$7,D9*(1+$K$6),'Locality and Max Pay'!$D$7)</f>
        <v>55670.794099999999</v>
      </c>
      <c r="E11" s="8">
        <f>IF(E9*(1+$K$6)&lt;'Locality and Max Pay'!$D$7,E9*(1+$K$6),'Locality and Max Pay'!$D$7)</f>
        <v>65524.340199999999</v>
      </c>
      <c r="F11" s="8">
        <f>IF(F9*(1+$K$6)&lt;'Locality and Max Pay'!$D$7,F9*(1+$K$6),'Locality and Max Pay'!$D$7)</f>
        <v>79984.119200000001</v>
      </c>
      <c r="G11" s="8">
        <f>IF(G9*(1+$K$6)&lt;'Locality and Max Pay'!$D$7,G9*(1+$K$6),'Locality and Max Pay'!$D$7)</f>
        <v>89715.124800000005</v>
      </c>
      <c r="H11" s="8">
        <f>IF(H9*(1+$K$6)&lt;'Locality and Max Pay'!$D$7,H9*(1+$K$6),'Locality and Max Pay'!$D$7)</f>
        <v>105970.4446</v>
      </c>
      <c r="I11" s="8">
        <f>IF(I9*(1+$K$6)&lt;'Locality and Max Pay'!$D$7,I9*(1+$K$6),'Locality and Max Pay'!$D$7)</f>
        <v>127307.97040000001</v>
      </c>
      <c r="J11" s="8">
        <f>IF(J9*(1+$K$6)&lt;'Locality and Max Pay'!$D$7,J9*(1+$K$6),'Locality and Max Pay'!$D$7)</f>
        <v>153105.97039999999</v>
      </c>
      <c r="K11" s="8">
        <f>IF(K9*(1+$K$6)&lt;'Locality and Max Pay'!$D$7,K9*(1+$K$6),'Locality and Max Pay'!$D$7)</f>
        <v>189061.93290000001</v>
      </c>
      <c r="L11" s="8">
        <f>IF(L9*(1+$K$6)&lt;'Locality and Max Pay'!$D$7,L9*(1+$K$6),'Locality and Max Pay'!$D$7)</f>
        <v>222194.30430000002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nlX1RB4IFf/dfkASt/Eg0bvMgRXeTH1RVBQSlx2wmcTu2ohVj5xWm1AUOertI9gm3I2xxlrlm9y0aggp/vc16A==" saltValue="OxMDZSJK1SRiNKcrf3U5v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45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0.22450000000000001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27280.635499999997</v>
      </c>
      <c r="C10" s="8">
        <f>IF(C8*(1+$K$6)&lt;'Locality and Max Pay'!$D$7,C8*(1+$K$6),'Locality and Max Pay'!$D$7)</f>
        <v>31180.667999999998</v>
      </c>
      <c r="D10" s="8">
        <f>IF(D8*(1+$K$6)&lt;'Locality and Max Pay'!$D$7,D8*(1+$K$6),'Locality and Max Pay'!$D$7)</f>
        <v>35233.762999999999</v>
      </c>
      <c r="E10" s="8">
        <f>IF(E8*(1+$K$6)&lt;'Locality and Max Pay'!$D$7,E8*(1+$K$6),'Locality and Max Pay'!$D$7)</f>
        <v>41468.916999999994</v>
      </c>
      <c r="F10" s="8">
        <f>IF(F8*(1+$K$6)&lt;'Locality and Max Pay'!$D$7,F8*(1+$K$6),'Locality and Max Pay'!$D$7)</f>
        <v>50619.605499999998</v>
      </c>
      <c r="G10" s="8">
        <f>IF(G8*(1+$K$6)&lt;'Locality and Max Pay'!$D$7,G8*(1+$K$6),'Locality and Max Pay'!$D$7)</f>
        <v>56775.166999999994</v>
      </c>
      <c r="H10" s="8">
        <f>IF(H8*(1+$K$6)&lt;'Locality and Max Pay'!$D$7,H8*(1+$K$6),'Locality and Max Pay'!$D$7)</f>
        <v>64896.050999999999</v>
      </c>
      <c r="I10" s="8">
        <f>IF(I8*(1+$K$6)&lt;'Locality and Max Pay'!$D$7,I8*(1+$K$6),'Locality and Max Pay'!$D$7)</f>
        <v>77965.13949999999</v>
      </c>
      <c r="J10" s="8">
        <f>IF(J8*(1+$K$6)&lt;'Locality and Max Pay'!$D$7,J8*(1+$K$6),'Locality and Max Pay'!$D$7)</f>
        <v>93778.33249999999</v>
      </c>
      <c r="K10" s="8">
        <f>IF(K8*(1+$K$6)&lt;'Locality and Max Pay'!$D$7,K8*(1+$K$6),'Locality and Max Pay'!$D$7)</f>
        <v>115769.128</v>
      </c>
      <c r="L10" s="8">
        <f>IF(L8*(1+$K$6)&lt;'Locality and Max Pay'!$D$7,L8*(1+$K$6),'Locality and Max Pay'!$D$7)</f>
        <v>136128.88949999999</v>
      </c>
      <c r="M10" s="8">
        <f>IF(M8*(1+$K$6)&lt;'Locality and Max Pay'!$D$7,M8*(1+$K$6),'Locality and Max Pay'!$D$7)</f>
        <v>162601.35499999998</v>
      </c>
      <c r="N10" s="8">
        <f>IF(N8*(1+$K$6)&lt;'Locality and Max Pay'!$D$7,N8*(1+$K$6),'Locality and Max Pay'!$D$7)</f>
        <v>191502.00399999999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39599.105499999998</v>
      </c>
      <c r="C11" s="8">
        <f>IF(C9*(1+$K$6)&lt;'Locality and Max Pay'!$D$7,C9*(1+$K$6),'Locality and Max Pay'!$D$7)</f>
        <v>45212.213499999998</v>
      </c>
      <c r="D11" s="8">
        <f>IF(D9*(1+$K$6)&lt;'Locality and Max Pay'!$D$7,D9*(1+$K$6),'Locality and Max Pay'!$D$7)</f>
        <v>52848.195499999994</v>
      </c>
      <c r="E11" s="8">
        <f>IF(E9*(1+$K$6)&lt;'Locality and Max Pay'!$D$7,E9*(1+$K$6),'Locality and Max Pay'!$D$7)</f>
        <v>62202.150999999998</v>
      </c>
      <c r="F11" s="8">
        <f>IF(F9*(1+$K$6)&lt;'Locality and Max Pay'!$D$7,F9*(1+$K$6),'Locality and Max Pay'!$D$7)</f>
        <v>75928.796000000002</v>
      </c>
      <c r="G11" s="8">
        <f>IF(G9*(1+$K$6)&lt;'Locality and Max Pay'!$D$7,G9*(1+$K$6),'Locality and Max Pay'!$D$7)</f>
        <v>85166.423999999999</v>
      </c>
      <c r="H11" s="8">
        <f>IF(H9*(1+$K$6)&lt;'Locality and Max Pay'!$D$7,H9*(1+$K$6),'Locality and Max Pay'!$D$7)</f>
        <v>100597.57299999999</v>
      </c>
      <c r="I11" s="8">
        <f>IF(I9*(1+$K$6)&lt;'Locality and Max Pay'!$D$7,I9*(1+$K$6),'Locality and Max Pay'!$D$7)</f>
        <v>120853.25199999999</v>
      </c>
      <c r="J11" s="8">
        <f>IF(J9*(1+$K$6)&lt;'Locality and Max Pay'!$D$7,J9*(1+$K$6),'Locality and Max Pay'!$D$7)</f>
        <v>145343.25199999998</v>
      </c>
      <c r="K11" s="8">
        <f>IF(K9*(1+$K$6)&lt;'Locality and Max Pay'!$D$7,K9*(1+$K$6),'Locality and Max Pay'!$D$7)</f>
        <v>179476.18949999998</v>
      </c>
      <c r="L11" s="8">
        <f>IF(L9*(1+$K$6)&lt;'Locality and Max Pay'!$D$7,L9*(1+$K$6),'Locality and Max Pay'!$D$7)</f>
        <v>210928.69649999999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siWsLwYeuPDVmbv8Cy2iRobbzeNPuHhbSPzKdTI3XEAWm6n1ZsXGuDvFJb2V6i0gaxmPy+wuJs+cB7wY4LesvQ==" saltValue="GS5ltrp2zFrcwYJbXqcuBA==" spinCount="100000" sheet="1" objects="1" scenarios="1"/>
  <mergeCells count="20">
    <mergeCell ref="A58:A61"/>
    <mergeCell ref="A25:A28"/>
    <mergeCell ref="A30:A33"/>
    <mergeCell ref="A35:A38"/>
    <mergeCell ref="A40:A43"/>
    <mergeCell ref="A45:A48"/>
    <mergeCell ref="A50:A51"/>
    <mergeCell ref="A53:A56"/>
    <mergeCell ref="B6:H6"/>
    <mergeCell ref="A13:A14"/>
    <mergeCell ref="A16:A18"/>
    <mergeCell ref="A20:A23"/>
    <mergeCell ref="A2:N2"/>
    <mergeCell ref="A4:N4"/>
    <mergeCell ref="A83:A86"/>
    <mergeCell ref="A87:N87"/>
    <mergeCell ref="A63:A66"/>
    <mergeCell ref="A68:A71"/>
    <mergeCell ref="A73:A76"/>
    <mergeCell ref="A78:A8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46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0.21029999999999999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26964.273699999998</v>
      </c>
      <c r="C10" s="8">
        <f>IF(C8*(1+$K$6)&lt;'Locality and Max Pay'!$D$7,C8*(1+$K$6),'Locality and Max Pay'!$D$7)</f>
        <v>30819.079199999996</v>
      </c>
      <c r="D10" s="8">
        <f>IF(D8*(1+$K$6)&lt;'Locality and Max Pay'!$D$7,D8*(1+$K$6),'Locality and Max Pay'!$D$7)</f>
        <v>34825.172200000001</v>
      </c>
      <c r="E10" s="8">
        <f>IF(E8*(1+$K$6)&lt;'Locality and Max Pay'!$D$7,E8*(1+$K$6),'Locality and Max Pay'!$D$7)</f>
        <v>40988.019799999995</v>
      </c>
      <c r="F10" s="8">
        <f>IF(F8*(1+$K$6)&lt;'Locality and Max Pay'!$D$7,F8*(1+$K$6),'Locality and Max Pay'!$D$7)</f>
        <v>50032.591699999997</v>
      </c>
      <c r="G10" s="8">
        <f>IF(G8*(1+$K$6)&lt;'Locality and Max Pay'!$D$7,G8*(1+$K$6),'Locality and Max Pay'!$D$7)</f>
        <v>56116.769799999995</v>
      </c>
      <c r="H10" s="8">
        <f>IF(H8*(1+$K$6)&lt;'Locality and Max Pay'!$D$7,H8*(1+$K$6),'Locality and Max Pay'!$D$7)</f>
        <v>64143.479399999997</v>
      </c>
      <c r="I10" s="8">
        <f>IF(I8*(1+$K$6)&lt;'Locality and Max Pay'!$D$7,I8*(1+$K$6),'Locality and Max Pay'!$D$7)</f>
        <v>77061.011299999998</v>
      </c>
      <c r="J10" s="8">
        <f>IF(J8*(1+$K$6)&lt;'Locality and Max Pay'!$D$7,J8*(1+$K$6),'Locality and Max Pay'!$D$7)</f>
        <v>92690.825499999992</v>
      </c>
      <c r="K10" s="8">
        <f>IF(K8*(1+$K$6)&lt;'Locality and Max Pay'!$D$7,K8*(1+$K$6),'Locality and Max Pay'!$D$7)</f>
        <v>114426.6032</v>
      </c>
      <c r="L10" s="8">
        <f>IF(L8*(1+$K$6)&lt;'Locality and Max Pay'!$D$7,L8*(1+$K$6),'Locality and Max Pay'!$D$7)</f>
        <v>134550.26129999998</v>
      </c>
      <c r="M10" s="8">
        <f>IF(M8*(1+$K$6)&lt;'Locality and Max Pay'!$D$7,M8*(1+$K$6),'Locality and Max Pay'!$D$7)</f>
        <v>160715.73699999999</v>
      </c>
      <c r="N10" s="8">
        <f>IF(N8*(1+$K$6)&lt;'Locality and Max Pay'!$D$7,N8*(1+$K$6),'Locality and Max Pay'!$D$7)</f>
        <v>189281.23759999999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39139.8917</v>
      </c>
      <c r="C11" s="8">
        <f>IF(C9*(1+$K$6)&lt;'Locality and Max Pay'!$D$7,C9*(1+$K$6),'Locality and Max Pay'!$D$7)</f>
        <v>44687.906899999994</v>
      </c>
      <c r="D11" s="8">
        <f>IF(D9*(1+$K$6)&lt;'Locality and Max Pay'!$D$7,D9*(1+$K$6),'Locality and Max Pay'!$D$7)</f>
        <v>52235.337699999996</v>
      </c>
      <c r="E11" s="8">
        <f>IF(E9*(1+$K$6)&lt;'Locality and Max Pay'!$D$7,E9*(1+$K$6),'Locality and Max Pay'!$D$7)</f>
        <v>61480.819399999993</v>
      </c>
      <c r="F11" s="8">
        <f>IF(F9*(1+$K$6)&lt;'Locality and Max Pay'!$D$7,F9*(1+$K$6),'Locality and Max Pay'!$D$7)</f>
        <v>75048.282399999996</v>
      </c>
      <c r="G11" s="8">
        <f>IF(G9*(1+$K$6)&lt;'Locality and Max Pay'!$D$7,G9*(1+$K$6),'Locality and Max Pay'!$D$7)</f>
        <v>84178.785599999988</v>
      </c>
      <c r="H11" s="8">
        <f>IF(H9*(1+$K$6)&lt;'Locality and Max Pay'!$D$7,H9*(1+$K$6),'Locality and Max Pay'!$D$7)</f>
        <v>99430.986199999999</v>
      </c>
      <c r="I11" s="8">
        <f>IF(I9*(1+$K$6)&lt;'Locality and Max Pay'!$D$7,I9*(1+$K$6),'Locality and Max Pay'!$D$7)</f>
        <v>119451.76879999999</v>
      </c>
      <c r="J11" s="8">
        <f>IF(J9*(1+$K$6)&lt;'Locality and Max Pay'!$D$7,J9*(1+$K$6),'Locality and Max Pay'!$D$7)</f>
        <v>143657.76879999999</v>
      </c>
      <c r="K11" s="8">
        <f>IF(K9*(1+$K$6)&lt;'Locality and Max Pay'!$D$7,K9*(1+$K$6),'Locality and Max Pay'!$D$7)</f>
        <v>177394.88129999998</v>
      </c>
      <c r="L11" s="8">
        <f>IF(L9*(1+$K$6)&lt;'Locality and Max Pay'!$D$7,L9*(1+$K$6),'Locality and Max Pay'!$D$7)</f>
        <v>208482.6471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N1Eq0k8Zl7h6R3Lh4P5Rlb7nSx7GOYtdLsqzE34AUOxi94lu3lalw8EIWC2m4O+teIuUfE1F/h1xuCsL1DSraw==" saltValue="COQ2A5tAKJs4V7fOfa67q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47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0.26129999999999998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28100.502699999997</v>
      </c>
      <c r="C10" s="8">
        <f>IF(C8*(1+$K$6)&lt;'Locality and Max Pay'!$D$7,C8*(1+$K$6),'Locality and Max Pay'!$D$7)</f>
        <v>32117.743199999997</v>
      </c>
      <c r="D10" s="8">
        <f>IF(D8*(1+$K$6)&lt;'Locality and Max Pay'!$D$7,D8*(1+$K$6),'Locality and Max Pay'!$D$7)</f>
        <v>36292.646199999996</v>
      </c>
      <c r="E10" s="8">
        <f>IF(E8*(1+$K$6)&lt;'Locality and Max Pay'!$D$7,E8*(1+$K$6),'Locality and Max Pay'!$D$7)</f>
        <v>42715.185799999992</v>
      </c>
      <c r="F10" s="8">
        <f>IF(F8*(1+$K$6)&lt;'Locality and Max Pay'!$D$7,F8*(1+$K$6),'Locality and Max Pay'!$D$7)</f>
        <v>52140.880699999994</v>
      </c>
      <c r="G10" s="8">
        <f>IF(G8*(1+$K$6)&lt;'Locality and Max Pay'!$D$7,G8*(1+$K$6),'Locality and Max Pay'!$D$7)</f>
        <v>58481.435799999992</v>
      </c>
      <c r="H10" s="8">
        <f>IF(H8*(1+$K$6)&lt;'Locality and Max Pay'!$D$7,H8*(1+$K$6),'Locality and Max Pay'!$D$7)</f>
        <v>66846.377399999998</v>
      </c>
      <c r="I10" s="8">
        <f>IF(I8*(1+$K$6)&lt;'Locality and Max Pay'!$D$7,I8*(1+$K$6),'Locality and Max Pay'!$D$7)</f>
        <v>80308.232299999989</v>
      </c>
      <c r="J10" s="8">
        <f>IF(J8*(1+$K$6)&lt;'Locality and Max Pay'!$D$7,J8*(1+$K$6),'Locality and Max Pay'!$D$7)</f>
        <v>96596.660499999984</v>
      </c>
      <c r="K10" s="8">
        <f>IF(K8*(1+$K$6)&lt;'Locality and Max Pay'!$D$7,K8*(1+$K$6),'Locality and Max Pay'!$D$7)</f>
        <v>119248.34719999999</v>
      </c>
      <c r="L10" s="8">
        <f>IF(L8*(1+$K$6)&lt;'Locality and Max Pay'!$D$7,L8*(1+$K$6),'Locality and Max Pay'!$D$7)</f>
        <v>140219.98229999997</v>
      </c>
      <c r="M10" s="8">
        <f>IF(M8*(1+$K$6)&lt;'Locality and Max Pay'!$D$7,M8*(1+$K$6),'Locality and Max Pay'!$D$7)</f>
        <v>167488.02699999997</v>
      </c>
      <c r="N10" s="8">
        <f>IF(N8*(1+$K$6)&lt;'Locality and Max Pay'!$D$7,N8*(1+$K$6),'Locality and Max Pay'!$D$7)</f>
        <v>197257.22959999999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40789.180699999997</v>
      </c>
      <c r="C11" s="8">
        <f>IF(C9*(1+$K$6)&lt;'Locality and Max Pay'!$D$7,C9*(1+$K$6),'Locality and Max Pay'!$D$7)</f>
        <v>46570.979899999998</v>
      </c>
      <c r="D11" s="8">
        <f>IF(D9*(1+$K$6)&lt;'Locality and Max Pay'!$D$7,D9*(1+$K$6),'Locality and Max Pay'!$D$7)</f>
        <v>54436.446699999993</v>
      </c>
      <c r="E11" s="8">
        <f>IF(E9*(1+$K$6)&lt;'Locality and Max Pay'!$D$7,E9*(1+$K$6),'Locality and Max Pay'!$D$7)</f>
        <v>64071.51739999999</v>
      </c>
      <c r="F11" s="8">
        <f>IF(F9*(1+$K$6)&lt;'Locality and Max Pay'!$D$7,F9*(1+$K$6),'Locality and Max Pay'!$D$7)</f>
        <v>78210.690399999992</v>
      </c>
      <c r="G11" s="8">
        <f>IF(G9*(1+$K$6)&lt;'Locality and Max Pay'!$D$7,G9*(1+$K$6),'Locality and Max Pay'!$D$7)</f>
        <v>87725.93759999999</v>
      </c>
      <c r="H11" s="8">
        <f>IF(H9*(1+$K$6)&lt;'Locality and Max Pay'!$D$7,H9*(1+$K$6),'Locality and Max Pay'!$D$7)</f>
        <v>103620.84019999999</v>
      </c>
      <c r="I11" s="8">
        <f>IF(I9*(1+$K$6)&lt;'Locality and Max Pay'!$D$7,I9*(1+$K$6),'Locality and Max Pay'!$D$7)</f>
        <v>124485.26479999999</v>
      </c>
      <c r="J11" s="8">
        <f>IF(J9*(1+$K$6)&lt;'Locality and Max Pay'!$D$7,J9*(1+$K$6),'Locality and Max Pay'!$D$7)</f>
        <v>149711.26479999998</v>
      </c>
      <c r="K11" s="8">
        <f>IF(K9*(1+$K$6)&lt;'Locality and Max Pay'!$D$7,K9*(1+$K$6),'Locality and Max Pay'!$D$7)</f>
        <v>184870.00229999999</v>
      </c>
      <c r="L11" s="8">
        <f>IF(L9*(1+$K$6)&lt;'Locality and Max Pay'!$D$7,L9*(1+$K$6),'Locality and Max Pay'!$D$7)</f>
        <v>217267.75409999999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tT41Z85m1HkygXgmih5bKl+EPOKSj4Jmgjg4fhFc9OuDY77JQRip53Do7OUO5yUANYCvtq42QJZ2TlNqTcEMUg==" saltValue="/mWpTAgx3UGJs86NzIUo5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48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0.22239999999999999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27233.849599999998</v>
      </c>
      <c r="C10" s="8">
        <f>IF(C8*(1+$K$6)&lt;'Locality and Max Pay'!$D$7,C8*(1+$K$6),'Locality and Max Pay'!$D$7)</f>
        <v>31127.193599999999</v>
      </c>
      <c r="D10" s="8">
        <f>IF(D8*(1+$K$6)&lt;'Locality and Max Pay'!$D$7,D8*(1+$K$6),'Locality and Max Pay'!$D$7)</f>
        <v>35173.337599999999</v>
      </c>
      <c r="E10" s="8">
        <f>IF(E8*(1+$K$6)&lt;'Locality and Max Pay'!$D$7,E8*(1+$K$6),'Locality and Max Pay'!$D$7)</f>
        <v>41397.7984</v>
      </c>
      <c r="F10" s="8">
        <f>IF(F8*(1+$K$6)&lt;'Locality and Max Pay'!$D$7,F8*(1+$K$6),'Locality and Max Pay'!$D$7)</f>
        <v>50532.793599999997</v>
      </c>
      <c r="G10" s="8">
        <f>IF(G8*(1+$K$6)&lt;'Locality and Max Pay'!$D$7,G8*(1+$K$6),'Locality and Max Pay'!$D$7)</f>
        <v>56677.7984</v>
      </c>
      <c r="H10" s="8">
        <f>IF(H8*(1+$K$6)&lt;'Locality and Max Pay'!$D$7,H8*(1+$K$6),'Locality and Max Pay'!$D$7)</f>
        <v>64784.7552</v>
      </c>
      <c r="I10" s="8">
        <f>IF(I8*(1+$K$6)&lt;'Locality and Max Pay'!$D$7,I8*(1+$K$6),'Locality and Max Pay'!$D$7)</f>
        <v>77831.430399999997</v>
      </c>
      <c r="J10" s="8">
        <f>IF(J8*(1+$K$6)&lt;'Locality and Max Pay'!$D$7,J8*(1+$K$6),'Locality and Max Pay'!$D$7)</f>
        <v>93617.504000000001</v>
      </c>
      <c r="K10" s="8">
        <f>IF(K8*(1+$K$6)&lt;'Locality and Max Pay'!$D$7,K8*(1+$K$6),'Locality and Max Pay'!$D$7)</f>
        <v>115570.58559999999</v>
      </c>
      <c r="L10" s="8">
        <f>IF(L8*(1+$K$6)&lt;'Locality and Max Pay'!$D$7,L8*(1+$K$6),'Locality and Max Pay'!$D$7)</f>
        <v>135895.43039999998</v>
      </c>
      <c r="M10" s="8">
        <f>IF(M8*(1+$K$6)&lt;'Locality and Max Pay'!$D$7,M8*(1+$K$6),'Locality and Max Pay'!$D$7)</f>
        <v>162322.49599999998</v>
      </c>
      <c r="N10" s="8">
        <f>IF(N8*(1+$K$6)&lt;'Locality and Max Pay'!$D$7,N8*(1+$K$6),'Locality and Max Pay'!$D$7)</f>
        <v>191173.5808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39531.193599999999</v>
      </c>
      <c r="C11" s="8">
        <f>IF(C9*(1+$K$6)&lt;'Locality and Max Pay'!$D$7,C9*(1+$K$6),'Locality and Max Pay'!$D$7)</f>
        <v>45134.675199999998</v>
      </c>
      <c r="D11" s="8">
        <f>IF(D9*(1+$K$6)&lt;'Locality and Max Pay'!$D$7,D9*(1+$K$6),'Locality and Max Pay'!$D$7)</f>
        <v>52757.561599999994</v>
      </c>
      <c r="E11" s="8">
        <f>IF(E9*(1+$K$6)&lt;'Locality and Max Pay'!$D$7,E9*(1+$K$6),'Locality and Max Pay'!$D$7)</f>
        <v>62095.475199999993</v>
      </c>
      <c r="F11" s="8">
        <f>IF(F9*(1+$K$6)&lt;'Locality and Max Pay'!$D$7,F9*(1+$K$6),'Locality and Max Pay'!$D$7)</f>
        <v>75798.579199999993</v>
      </c>
      <c r="G11" s="8">
        <f>IF(G9*(1+$K$6)&lt;'Locality and Max Pay'!$D$7,G9*(1+$K$6),'Locality and Max Pay'!$D$7)</f>
        <v>85020.364799999996</v>
      </c>
      <c r="H11" s="8">
        <f>IF(H9*(1+$K$6)&lt;'Locality and Max Pay'!$D$7,H9*(1+$K$6),'Locality and Max Pay'!$D$7)</f>
        <v>100425.0496</v>
      </c>
      <c r="I11" s="8">
        <f>IF(I9*(1+$K$6)&lt;'Locality and Max Pay'!$D$7,I9*(1+$K$6),'Locality and Max Pay'!$D$7)</f>
        <v>120645.9904</v>
      </c>
      <c r="J11" s="8">
        <f>IF(J9*(1+$K$6)&lt;'Locality and Max Pay'!$D$7,J9*(1+$K$6),'Locality and Max Pay'!$D$7)</f>
        <v>145093.99039999998</v>
      </c>
      <c r="K11" s="8">
        <f>IF(K9*(1+$K$6)&lt;'Locality and Max Pay'!$D$7,K9*(1+$K$6),'Locality and Max Pay'!$D$7)</f>
        <v>179168.3904</v>
      </c>
      <c r="L11" s="8">
        <f>IF(L9*(1+$K$6)&lt;'Locality and Max Pay'!$D$7,L9*(1+$K$6),'Locality and Max Pay'!$D$7)</f>
        <v>210566.95679999999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+FClpC/gaCrsrr0fnc1PGRkuuLggWIViEizomozx1+RzI1MYm7cE9NH0MM2CgGh/G3Tgs0Ojpv2fOMe4tF6fZg==" saltValue="hqtZ2zoMRd58vnud4D6uyg==" spinCount="100000" sheet="1" objects="1" scenarios="1"/>
  <mergeCells count="20">
    <mergeCell ref="A58:A61"/>
    <mergeCell ref="A25:A28"/>
    <mergeCell ref="A30:A33"/>
    <mergeCell ref="A35:A38"/>
    <mergeCell ref="A40:A43"/>
    <mergeCell ref="A45:A48"/>
    <mergeCell ref="A50:A51"/>
    <mergeCell ref="A53:A56"/>
    <mergeCell ref="B6:H6"/>
    <mergeCell ref="A13:A14"/>
    <mergeCell ref="A16:A18"/>
    <mergeCell ref="A20:A23"/>
    <mergeCell ref="A2:N2"/>
    <mergeCell ref="A4:N4"/>
    <mergeCell ref="A83:A86"/>
    <mergeCell ref="A87:N87"/>
    <mergeCell ref="A63:A66"/>
    <mergeCell ref="A68:A71"/>
    <mergeCell ref="A73:A76"/>
    <mergeCell ref="A78:A8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54E6-570B-45C1-B414-4DCAA4382903}">
  <sheetPr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49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0.17519999999999999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26182.2808</v>
      </c>
      <c r="C10" s="8">
        <f>IF(C8*(1+$K$6)&lt;'Locality and Max Pay'!$D$7,C8*(1+$K$6),'Locality and Max Pay'!$D$7)</f>
        <v>29925.292799999999</v>
      </c>
      <c r="D10" s="8">
        <f>IF(D8*(1+$K$6)&lt;'Locality and Max Pay'!$D$7,D8*(1+$K$6),'Locality and Max Pay'!$D$7)</f>
        <v>33815.2048</v>
      </c>
      <c r="E10" s="8">
        <f>IF(E8*(1+$K$6)&lt;'Locality and Max Pay'!$D$7,E8*(1+$K$6),'Locality and Max Pay'!$D$7)</f>
        <v>39799.323199999999</v>
      </c>
      <c r="F10" s="8">
        <f>IF(F8*(1+$K$6)&lt;'Locality and Max Pay'!$D$7,F8*(1+$K$6),'Locality and Max Pay'!$D$7)</f>
        <v>48581.592799999999</v>
      </c>
      <c r="G10" s="8">
        <f>IF(G8*(1+$K$6)&lt;'Locality and Max Pay'!$D$7,G8*(1+$K$6),'Locality and Max Pay'!$D$7)</f>
        <v>54489.323199999999</v>
      </c>
      <c r="H10" s="8">
        <f>IF(H8*(1+$K$6)&lt;'Locality and Max Pay'!$D$7,H8*(1+$K$6),'Locality and Max Pay'!$D$7)</f>
        <v>62283.249600000003</v>
      </c>
      <c r="I10" s="8">
        <f>IF(I8*(1+$K$6)&lt;'Locality and Max Pay'!$D$7,I8*(1+$K$6),'Locality and Max Pay'!$D$7)</f>
        <v>74826.159199999995</v>
      </c>
      <c r="J10" s="8">
        <f>IF(J8*(1+$K$6)&lt;'Locality and Max Pay'!$D$7,J8*(1+$K$6),'Locality and Max Pay'!$D$7)</f>
        <v>90002.691999999995</v>
      </c>
      <c r="K10" s="8">
        <f>IF(K8*(1+$K$6)&lt;'Locality and Max Pay'!$D$7,K8*(1+$K$6),'Locality and Max Pay'!$D$7)</f>
        <v>111108.1088</v>
      </c>
      <c r="L10" s="8">
        <f>IF(L8*(1+$K$6)&lt;'Locality and Max Pay'!$D$7,L8*(1+$K$6),'Locality and Max Pay'!$D$7)</f>
        <v>130648.15920000001</v>
      </c>
      <c r="M10" s="8">
        <f>IF(M8*(1+$K$6)&lt;'Locality and Max Pay'!$D$7,M8*(1+$K$6),'Locality and Max Pay'!$D$7)</f>
        <v>156054.80799999999</v>
      </c>
      <c r="N10" s="8">
        <f>IF(N8*(1+$K$6)&lt;'Locality and Max Pay'!$D$7,N8*(1+$K$6),'Locality and Max Pay'!$D$7)</f>
        <v>183791.87840000002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38004.792800000003</v>
      </c>
      <c r="C11" s="8">
        <f>IF(C9*(1+$K$6)&lt;'Locality and Max Pay'!$D$7,C9*(1+$K$6),'Locality and Max Pay'!$D$7)</f>
        <v>43391.909599999999</v>
      </c>
      <c r="D11" s="8">
        <f>IF(D9*(1+$K$6)&lt;'Locality and Max Pay'!$D$7,D9*(1+$K$6),'Locality and Max Pay'!$D$7)</f>
        <v>50720.4568</v>
      </c>
      <c r="E11" s="8">
        <f>IF(E9*(1+$K$6)&lt;'Locality and Max Pay'!$D$7,E9*(1+$K$6),'Locality and Max Pay'!$D$7)</f>
        <v>59697.809600000001</v>
      </c>
      <c r="F11" s="8">
        <f>IF(F9*(1+$K$6)&lt;'Locality and Max Pay'!$D$7,F9*(1+$K$6),'Locality and Max Pay'!$D$7)</f>
        <v>72871.801600000006</v>
      </c>
      <c r="G11" s="8">
        <f>IF(G9*(1+$K$6)&lt;'Locality and Max Pay'!$D$7,G9*(1+$K$6),'Locality and Max Pay'!$D$7)</f>
        <v>81737.510399999999</v>
      </c>
      <c r="H11" s="8">
        <f>IF(H9*(1+$K$6)&lt;'Locality and Max Pay'!$D$7,H9*(1+$K$6),'Locality and Max Pay'!$D$7)</f>
        <v>96547.380799999999</v>
      </c>
      <c r="I11" s="8">
        <f>IF(I9*(1+$K$6)&lt;'Locality and Max Pay'!$D$7,I9*(1+$K$6),'Locality and Max Pay'!$D$7)</f>
        <v>115987.5392</v>
      </c>
      <c r="J11" s="8">
        <f>IF(J9*(1+$K$6)&lt;'Locality and Max Pay'!$D$7,J9*(1+$K$6),'Locality and Max Pay'!$D$7)</f>
        <v>139491.5392</v>
      </c>
      <c r="K11" s="8">
        <f>IF(K9*(1+$K$6)&lt;'Locality and Max Pay'!$D$7,K9*(1+$K$6),'Locality and Max Pay'!$D$7)</f>
        <v>172250.23920000001</v>
      </c>
      <c r="L11" s="8">
        <f>IF(L9*(1+$K$6)&lt;'Locality and Max Pay'!$D$7,L9*(1+$K$6),'Locality and Max Pay'!$D$7)</f>
        <v>202436.4264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VS/oWy9GoqAAZXevAKQNO2e8t9RuFNPSjh5ZsvIrxF2XHXw0FUcaq/w2LWIXkkYfXVqVfQMzb8DP3uv5VXtNwA==" saltValue="2P2hqZhcuqPYgqkyCC+kTA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F37" sqref="F37"/>
      <selection pane="topRight" activeCell="F37" sqref="F37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6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  <c r="O2" s="46"/>
      <c r="P2" s="46"/>
    </row>
    <row r="3" spans="1:16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  <c r="O4" s="46"/>
      <c r="P4" s="46"/>
    </row>
    <row r="5" spans="1:16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.75" customHeight="1">
      <c r="A6" s="16" t="s">
        <v>208</v>
      </c>
      <c r="B6" s="135" t="s">
        <v>4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0.3236</v>
      </c>
      <c r="L6" s="153"/>
      <c r="M6" s="153"/>
      <c r="N6" s="154"/>
      <c r="O6" s="46"/>
      <c r="P6" s="46"/>
    </row>
    <row r="7" spans="1:16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  <c r="O7" s="46"/>
      <c r="P7" s="46"/>
    </row>
    <row r="8" spans="1:16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  <c r="O8" s="46"/>
      <c r="P8" s="46"/>
    </row>
    <row r="9" spans="1:16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  <c r="O9" s="46"/>
      <c r="P9" s="46"/>
    </row>
    <row r="10" spans="1:16" ht="12.75" customHeight="1">
      <c r="A10" s="7" t="s">
        <v>141</v>
      </c>
      <c r="B10" s="8">
        <f>IF(B8*(1+$K$6)&lt;'Locality and Max Pay'!$D$7,B8*(1+$K$6),'Locality and Max Pay'!$D$7)</f>
        <v>29488.484399999998</v>
      </c>
      <c r="C10" s="8">
        <f>IF(C8*(1+$K$6)&lt;'Locality and Max Pay'!$D$7,C8*(1+$K$6),'Locality and Max Pay'!$D$7)</f>
        <v>33704.150399999999</v>
      </c>
      <c r="D10" s="8">
        <f>IF(D8*(1+$K$6)&lt;'Locality and Max Pay'!$D$7,D8*(1+$K$6),'Locality and Max Pay'!$D$7)</f>
        <v>38085.266399999993</v>
      </c>
      <c r="E10" s="8">
        <f>IF(E8*(1+$K$6)&lt;'Locality and Max Pay'!$D$7,E8*(1+$K$6),'Locality and Max Pay'!$D$7)</f>
        <v>44825.037599999996</v>
      </c>
      <c r="F10" s="8">
        <f>IF(F8*(1+$K$6)&lt;'Locality and Max Pay'!$D$7,F8*(1+$K$6),'Locality and Max Pay'!$D$7)</f>
        <v>54716.300399999993</v>
      </c>
      <c r="G10" s="8">
        <f>IF(G8*(1+$K$6)&lt;'Locality and Max Pay'!$D$7,G8*(1+$K$6),'Locality and Max Pay'!$D$7)</f>
        <v>61370.037599999996</v>
      </c>
      <c r="H10" s="8">
        <f>IF(H8*(1+$K$6)&lt;'Locality and Max Pay'!$D$7,H8*(1+$K$6),'Locality and Max Pay'!$D$7)</f>
        <v>70148.152799999996</v>
      </c>
      <c r="I10" s="8">
        <f>IF(I8*(1+$K$6)&lt;'Locality and Max Pay'!$D$7,I8*(1+$K$6),'Locality and Max Pay'!$D$7)</f>
        <v>84274.935599999997</v>
      </c>
      <c r="J10" s="8">
        <f>IF(J8*(1+$K$6)&lt;'Locality and Max Pay'!$D$7,J8*(1+$K$6),'Locality and Max Pay'!$D$7)</f>
        <v>101367.90599999999</v>
      </c>
      <c r="K10" s="8">
        <f>IF(K8*(1+$K$6)&lt;'Locality and Max Pay'!$D$7,K8*(1+$K$6),'Locality and Max Pay'!$D$7)</f>
        <v>125138.43839999998</v>
      </c>
      <c r="L10" s="8">
        <f>IF(L8*(1+$K$6)&lt;'Locality and Max Pay'!$D$7,L8*(1+$K$6),'Locality and Max Pay'!$D$7)</f>
        <v>147145.9356</v>
      </c>
      <c r="M10" s="8">
        <f>IF(M8*(1+$K$6)&lt;'Locality and Max Pay'!$D$7,M8*(1+$K$6),'Locality and Max Pay'!$D$7)</f>
        <v>175760.84399999998</v>
      </c>
      <c r="N10" s="8">
        <f>IF(N8*(1+$K$6)&lt;'Locality and Max Pay'!$D$7,N8*(1+$K$6),'Locality and Max Pay'!$D$7)</f>
        <v>207000.45119999998</v>
      </c>
      <c r="O10" s="46"/>
      <c r="P10" s="46"/>
    </row>
    <row r="11" spans="1:16" ht="12.75" customHeight="1">
      <c r="A11" s="4" t="s">
        <v>142</v>
      </c>
      <c r="B11" s="8">
        <f>IF(B9*(1+$K$6)&lt;'Locality and Max Pay'!$D$7,B9*(1+$K$6),'Locality and Max Pay'!$D$7)</f>
        <v>42803.900399999999</v>
      </c>
      <c r="C11" s="8">
        <f>IF(C9*(1+$K$6)&lt;'Locality and Max Pay'!$D$7,C9*(1+$K$6),'Locality and Max Pay'!$D$7)</f>
        <v>48871.282799999994</v>
      </c>
      <c r="D11" s="8">
        <f>IF(D9*(1+$K$6)&lt;'Locality and Max Pay'!$D$7,D9*(1+$K$6),'Locality and Max Pay'!$D$7)</f>
        <v>57125.252399999998</v>
      </c>
      <c r="E11" s="8">
        <f>IF(E9*(1+$K$6)&lt;'Locality and Max Pay'!$D$7,E9*(1+$K$6),'Locality and Max Pay'!$D$7)</f>
        <v>67236.232799999998</v>
      </c>
      <c r="F11" s="8">
        <f>IF(F9*(1+$K$6)&lt;'Locality and Max Pay'!$D$7,F9*(1+$K$6),'Locality and Max Pay'!$D$7)</f>
        <v>82073.788799999995</v>
      </c>
      <c r="G11" s="8">
        <f>IF(G9*(1+$K$6)&lt;'Locality and Max Pay'!$D$7,G9*(1+$K$6),'Locality and Max Pay'!$D$7)</f>
        <v>92059.027199999997</v>
      </c>
      <c r="H11" s="8">
        <f>IF(H9*(1+$K$6)&lt;'Locality and Max Pay'!$D$7,H9*(1+$K$6),'Locality and Max Pay'!$D$7)</f>
        <v>108739.03439999999</v>
      </c>
      <c r="I11" s="8">
        <f>IF(I9*(1+$K$6)&lt;'Locality and Max Pay'!$D$7,I9*(1+$K$6),'Locality and Max Pay'!$D$7)</f>
        <v>130634.02559999999</v>
      </c>
      <c r="J11" s="8">
        <f>IF(J9*(1+$K$6)&lt;'Locality and Max Pay'!$D$7,J9*(1+$K$6),'Locality and Max Pay'!$D$7)</f>
        <v>157106.02559999999</v>
      </c>
      <c r="K11" s="8">
        <f>IF(K9*(1+$K$6)&lt;'Locality and Max Pay'!$D$7,K9*(1+$K$6),'Locality and Max Pay'!$D$7)</f>
        <v>194001.37559999997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  <c r="O11" s="46"/>
      <c r="P11" s="46"/>
    </row>
    <row r="12" spans="1:16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6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6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6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6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sheet="1" objects="1" scenarios="1"/>
  <mergeCells count="20">
    <mergeCell ref="A13:A14"/>
    <mergeCell ref="A16:A18"/>
    <mergeCell ref="A20:A23"/>
    <mergeCell ref="A4:N4"/>
    <mergeCell ref="A2:N2"/>
    <mergeCell ref="A87:N87"/>
    <mergeCell ref="A63:A66"/>
    <mergeCell ref="A73:A76"/>
    <mergeCell ref="A78:A81"/>
    <mergeCell ref="A83:A86"/>
    <mergeCell ref="A68:A71"/>
    <mergeCell ref="A50:A51"/>
    <mergeCell ref="A53:A56"/>
    <mergeCell ref="A58:A61"/>
    <mergeCell ref="A45:A48"/>
    <mergeCell ref="B6:H6"/>
    <mergeCell ref="A25:A28"/>
    <mergeCell ref="A30:A33"/>
    <mergeCell ref="A35:A38"/>
    <mergeCell ref="A40:A43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0.2228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27242.761199999997</v>
      </c>
      <c r="C10" s="8">
        <f>IF(C8*(1+$K$6)&lt;'Locality and Max Pay'!$D$7,C8*(1+$K$6),'Locality and Max Pay'!$D$7)</f>
        <v>31137.379199999996</v>
      </c>
      <c r="D10" s="8">
        <f>IF(D8*(1+$K$6)&lt;'Locality and Max Pay'!$D$7,D8*(1+$K$6),'Locality and Max Pay'!$D$7)</f>
        <v>35184.847199999997</v>
      </c>
      <c r="E10" s="8">
        <f>IF(E8*(1+$K$6)&lt;'Locality and Max Pay'!$D$7,E8*(1+$K$6),'Locality and Max Pay'!$D$7)</f>
        <v>41411.344799999999</v>
      </c>
      <c r="F10" s="8">
        <f>IF(F8*(1+$K$6)&lt;'Locality and Max Pay'!$D$7,F8*(1+$K$6),'Locality and Max Pay'!$D$7)</f>
        <v>50549.329199999993</v>
      </c>
      <c r="G10" s="8">
        <f>IF(G8*(1+$K$6)&lt;'Locality and Max Pay'!$D$7,G8*(1+$K$6),'Locality and Max Pay'!$D$7)</f>
        <v>56696.344799999992</v>
      </c>
      <c r="H10" s="8">
        <f>IF(H8*(1+$K$6)&lt;'Locality and Max Pay'!$D$7,H8*(1+$K$6),'Locality and Max Pay'!$D$7)</f>
        <v>64805.954399999995</v>
      </c>
      <c r="I10" s="8">
        <f>IF(I8*(1+$K$6)&lt;'Locality and Max Pay'!$D$7,I8*(1+$K$6),'Locality and Max Pay'!$D$7)</f>
        <v>77856.898799999995</v>
      </c>
      <c r="J10" s="8">
        <f>IF(J8*(1+$K$6)&lt;'Locality and Max Pay'!$D$7,J8*(1+$K$6),'Locality and Max Pay'!$D$7)</f>
        <v>93648.137999999992</v>
      </c>
      <c r="K10" s="8">
        <f>IF(K8*(1+$K$6)&lt;'Locality and Max Pay'!$D$7,K8*(1+$K$6),'Locality and Max Pay'!$D$7)</f>
        <v>115608.40319999999</v>
      </c>
      <c r="L10" s="8">
        <f>IF(L8*(1+$K$6)&lt;'Locality and Max Pay'!$D$7,L8*(1+$K$6),'Locality and Max Pay'!$D$7)</f>
        <v>135939.8988</v>
      </c>
      <c r="M10" s="8">
        <f>IF(M8*(1+$K$6)&lt;'Locality and Max Pay'!$D$7,M8*(1+$K$6),'Locality and Max Pay'!$D$7)</f>
        <v>162375.61199999999</v>
      </c>
      <c r="N10" s="8">
        <f>IF(N8*(1+$K$6)&lt;'Locality and Max Pay'!$D$7,N8*(1+$K$6),'Locality and Max Pay'!$D$7)</f>
        <v>191236.13759999999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39544.129199999996</v>
      </c>
      <c r="C11" s="8">
        <f>IF(C9*(1+$K$6)&lt;'Locality and Max Pay'!$D$7,C9*(1+$K$6),'Locality and Max Pay'!$D$7)</f>
        <v>45149.444399999993</v>
      </c>
      <c r="D11" s="8">
        <f>IF(D9*(1+$K$6)&lt;'Locality and Max Pay'!$D$7,D9*(1+$K$6),'Locality and Max Pay'!$D$7)</f>
        <v>52774.825199999992</v>
      </c>
      <c r="E11" s="8">
        <f>IF(E9*(1+$K$6)&lt;'Locality and Max Pay'!$D$7,E9*(1+$K$6),'Locality and Max Pay'!$D$7)</f>
        <v>62115.794399999992</v>
      </c>
      <c r="F11" s="8">
        <f>IF(F9*(1+$K$6)&lt;'Locality and Max Pay'!$D$7,F9*(1+$K$6),'Locality and Max Pay'!$D$7)</f>
        <v>75823.382399999988</v>
      </c>
      <c r="G11" s="8">
        <f>IF(G9*(1+$K$6)&lt;'Locality and Max Pay'!$D$7,G9*(1+$K$6),'Locality and Max Pay'!$D$7)</f>
        <v>85048.185599999997</v>
      </c>
      <c r="H11" s="8">
        <f>IF(H9*(1+$K$6)&lt;'Locality and Max Pay'!$D$7,H9*(1+$K$6),'Locality and Max Pay'!$D$7)</f>
        <v>100457.91119999999</v>
      </c>
      <c r="I11" s="8">
        <f>IF(I9*(1+$K$6)&lt;'Locality and Max Pay'!$D$7,I9*(1+$K$6),'Locality and Max Pay'!$D$7)</f>
        <v>120685.46879999999</v>
      </c>
      <c r="J11" s="8">
        <f>IF(J9*(1+$K$6)&lt;'Locality and Max Pay'!$D$7,J9*(1+$K$6),'Locality and Max Pay'!$D$7)</f>
        <v>145141.46879999997</v>
      </c>
      <c r="K11" s="8">
        <f>IF(K9*(1+$K$6)&lt;'Locality and Max Pay'!$D$7,K9*(1+$K$6),'Locality and Max Pay'!$D$7)</f>
        <v>179227.01879999999</v>
      </c>
      <c r="L11" s="8">
        <f>IF(L9*(1+$K$6)&lt;'Locality and Max Pay'!$D$7,L9*(1+$K$6),'Locality and Max Pay'!$D$7)</f>
        <v>210635.85959999997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7DFvGM/O7j7I06tkjyZkWJMq6LGmZIwd9Hr0VnE8XdxHzevNJrw5v72i8bZ18V3baAyA267yA48NCYYCL+Rctw==" saltValue="ECcqQH97XMK1FOgKIA4f6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EF08D-6D1F-4F58-B83E-21EFA21A8D16}">
  <sheetPr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51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0.17879999999999999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26262.485200000003</v>
      </c>
      <c r="C10" s="8">
        <f>IF(C8*(1+$K$6)&lt;'Locality and Max Pay'!$D$7,C8*(1+$K$6),'Locality and Max Pay'!$D$7)</f>
        <v>30016.963200000002</v>
      </c>
      <c r="D10" s="8">
        <f>IF(D8*(1+$K$6)&lt;'Locality and Max Pay'!$D$7,D8*(1+$K$6),'Locality and Max Pay'!$D$7)</f>
        <v>33918.7912</v>
      </c>
      <c r="E10" s="8">
        <f>IF(E8*(1+$K$6)&lt;'Locality and Max Pay'!$D$7,E8*(1+$K$6),'Locality and Max Pay'!$D$7)</f>
        <v>39921.2408</v>
      </c>
      <c r="F10" s="8">
        <f>IF(F8*(1+$K$6)&lt;'Locality and Max Pay'!$D$7,F8*(1+$K$6),'Locality and Max Pay'!$D$7)</f>
        <v>48730.413200000003</v>
      </c>
      <c r="G10" s="8">
        <f>IF(G8*(1+$K$6)&lt;'Locality and Max Pay'!$D$7,G8*(1+$K$6),'Locality and Max Pay'!$D$7)</f>
        <v>54656.240800000007</v>
      </c>
      <c r="H10" s="8">
        <f>IF(H8*(1+$K$6)&lt;'Locality and Max Pay'!$D$7,H8*(1+$K$6),'Locality and Max Pay'!$D$7)</f>
        <v>62474.042400000006</v>
      </c>
      <c r="I10" s="8">
        <f>IF(I8*(1+$K$6)&lt;'Locality and Max Pay'!$D$7,I8*(1+$K$6),'Locality and Max Pay'!$D$7)</f>
        <v>75055.374800000005</v>
      </c>
      <c r="J10" s="8">
        <f>IF(J8*(1+$K$6)&lt;'Locality and Max Pay'!$D$7,J8*(1+$K$6),'Locality and Max Pay'!$D$7)</f>
        <v>90278.398000000001</v>
      </c>
      <c r="K10" s="8">
        <f>IF(K8*(1+$K$6)&lt;'Locality and Max Pay'!$D$7,K8*(1+$K$6),'Locality and Max Pay'!$D$7)</f>
        <v>111448.46720000001</v>
      </c>
      <c r="L10" s="8">
        <f>IF(L8*(1+$K$6)&lt;'Locality and Max Pay'!$D$7,L8*(1+$K$6),'Locality and Max Pay'!$D$7)</f>
        <v>131048.37480000001</v>
      </c>
      <c r="M10" s="8">
        <f>IF(M8*(1+$K$6)&lt;'Locality and Max Pay'!$D$7,M8*(1+$K$6),'Locality and Max Pay'!$D$7)</f>
        <v>156532.85200000001</v>
      </c>
      <c r="N10" s="8">
        <f>IF(N8*(1+$K$6)&lt;'Locality and Max Pay'!$D$7,N8*(1+$K$6),'Locality and Max Pay'!$D$7)</f>
        <v>184354.88960000002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38121.213200000006</v>
      </c>
      <c r="C11" s="8">
        <f>IF(C9*(1+$K$6)&lt;'Locality and Max Pay'!$D$7,C9*(1+$K$6),'Locality and Max Pay'!$D$7)</f>
        <v>43524.832399999999</v>
      </c>
      <c r="D11" s="8">
        <f>IF(D9*(1+$K$6)&lt;'Locality and Max Pay'!$D$7,D9*(1+$K$6),'Locality and Max Pay'!$D$7)</f>
        <v>50875.8292</v>
      </c>
      <c r="E11" s="8">
        <f>IF(E9*(1+$K$6)&lt;'Locality and Max Pay'!$D$7,E9*(1+$K$6),'Locality and Max Pay'!$D$7)</f>
        <v>59880.682400000005</v>
      </c>
      <c r="F11" s="8">
        <f>IF(F9*(1+$K$6)&lt;'Locality and Max Pay'!$D$7,F9*(1+$K$6),'Locality and Max Pay'!$D$7)</f>
        <v>73095.030400000003</v>
      </c>
      <c r="G11" s="8">
        <f>IF(G9*(1+$K$6)&lt;'Locality and Max Pay'!$D$7,G9*(1+$K$6),'Locality and Max Pay'!$D$7)</f>
        <v>81987.897600000011</v>
      </c>
      <c r="H11" s="8">
        <f>IF(H9*(1+$K$6)&lt;'Locality and Max Pay'!$D$7,H9*(1+$K$6),'Locality and Max Pay'!$D$7)</f>
        <v>96843.135200000004</v>
      </c>
      <c r="I11" s="8">
        <f>IF(I9*(1+$K$6)&lt;'Locality and Max Pay'!$D$7,I9*(1+$K$6),'Locality and Max Pay'!$D$7)</f>
        <v>116342.84480000001</v>
      </c>
      <c r="J11" s="8">
        <f>IF(J9*(1+$K$6)&lt;'Locality and Max Pay'!$D$7,J9*(1+$K$6),'Locality and Max Pay'!$D$7)</f>
        <v>139918.84480000002</v>
      </c>
      <c r="K11" s="8">
        <f>IF(K9*(1+$K$6)&lt;'Locality and Max Pay'!$D$7,K9*(1+$K$6),'Locality and Max Pay'!$D$7)</f>
        <v>172777.89480000001</v>
      </c>
      <c r="L11" s="8">
        <f>IF(L9*(1+$K$6)&lt;'Locality and Max Pay'!$D$7,L9*(1+$K$6),'Locality and Max Pay'!$D$7)</f>
        <v>203056.55160000001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SAjcOFTL2iAFp9RFNoMyRmHMYoJp6S1Gshtg3Yhp2sAVNQ7g0PVhIiAf4aoOvGLMthAQv6fA9JmrcH+dSvcIvg==" saltValue="7QBNHKCBlEHPgPCPSZn0MQ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52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0.29759999999999998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28909.2304</v>
      </c>
      <c r="C10" s="8">
        <f>IF(C8*(1+$K$6)&lt;'Locality and Max Pay'!$D$7,C8*(1+$K$6),'Locality and Max Pay'!$D$7)</f>
        <v>33042.0864</v>
      </c>
      <c r="D10" s="8">
        <f>IF(D8*(1+$K$6)&lt;'Locality and Max Pay'!$D$7,D8*(1+$K$6),'Locality and Max Pay'!$D$7)</f>
        <v>37337.142400000004</v>
      </c>
      <c r="E10" s="8">
        <f>IF(E8*(1+$K$6)&lt;'Locality and Max Pay'!$D$7,E8*(1+$K$6),'Locality and Max Pay'!$D$7)</f>
        <v>43944.5216</v>
      </c>
      <c r="F10" s="8">
        <f>IF(F8*(1+$K$6)&lt;'Locality and Max Pay'!$D$7,F8*(1+$K$6),'Locality and Max Pay'!$D$7)</f>
        <v>53641.486400000002</v>
      </c>
      <c r="G10" s="8">
        <f>IF(G8*(1+$K$6)&lt;'Locality and Max Pay'!$D$7,G8*(1+$K$6),'Locality and Max Pay'!$D$7)</f>
        <v>60164.521600000007</v>
      </c>
      <c r="H10" s="8">
        <f>IF(H8*(1+$K$6)&lt;'Locality and Max Pay'!$D$7,H8*(1+$K$6),'Locality and Max Pay'!$D$7)</f>
        <v>68770.204800000007</v>
      </c>
      <c r="I10" s="8">
        <f>IF(I8*(1+$K$6)&lt;'Locality and Max Pay'!$D$7,I8*(1+$K$6),'Locality and Max Pay'!$D$7)</f>
        <v>82619.489600000001</v>
      </c>
      <c r="J10" s="8">
        <f>IF(J8*(1+$K$6)&lt;'Locality and Max Pay'!$D$7,J8*(1+$K$6),'Locality and Max Pay'!$D$7)</f>
        <v>99376.696000000011</v>
      </c>
      <c r="K10" s="8">
        <f>IF(K8*(1+$K$6)&lt;'Locality and Max Pay'!$D$7,K8*(1+$K$6),'Locality and Max Pay'!$D$7)</f>
        <v>122680.29440000001</v>
      </c>
      <c r="L10" s="8">
        <f>IF(L8*(1+$K$6)&lt;'Locality and Max Pay'!$D$7,L8*(1+$K$6),'Locality and Max Pay'!$D$7)</f>
        <v>144255.4896</v>
      </c>
      <c r="M10" s="8">
        <f>IF(M8*(1+$K$6)&lt;'Locality and Max Pay'!$D$7,M8*(1+$K$6),'Locality and Max Pay'!$D$7)</f>
        <v>172308.304</v>
      </c>
      <c r="N10" s="8">
        <f>IF(N8*(1+$K$6)&lt;'Locality and Max Pay'!$D$7,N8*(1+$K$6),'Locality and Max Pay'!$D$7)</f>
        <v>202934.2592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41963.0864</v>
      </c>
      <c r="C11" s="8">
        <f>IF(C9*(1+$K$6)&lt;'Locality and Max Pay'!$D$7,C9*(1+$K$6),'Locality and Max Pay'!$D$7)</f>
        <v>47911.284800000001</v>
      </c>
      <c r="D11" s="8">
        <f>IF(D9*(1+$K$6)&lt;'Locality and Max Pay'!$D$7,D9*(1+$K$6),'Locality and Max Pay'!$D$7)</f>
        <v>56003.118400000007</v>
      </c>
      <c r="E11" s="8">
        <f>IF(E9*(1+$K$6)&lt;'Locality and Max Pay'!$D$7,E9*(1+$K$6),'Locality and Max Pay'!$D$7)</f>
        <v>65915.484800000006</v>
      </c>
      <c r="F11" s="8">
        <f>IF(F9*(1+$K$6)&lt;'Locality and Max Pay'!$D$7,F9*(1+$K$6),'Locality and Max Pay'!$D$7)</f>
        <v>80461.580800000011</v>
      </c>
      <c r="G11" s="8">
        <f>IF(G9*(1+$K$6)&lt;'Locality and Max Pay'!$D$7,G9*(1+$K$6),'Locality and Max Pay'!$D$7)</f>
        <v>90250.675200000012</v>
      </c>
      <c r="H11" s="8">
        <f>IF(H9*(1+$K$6)&lt;'Locality and Max Pay'!$D$7,H9*(1+$K$6),'Locality and Max Pay'!$D$7)</f>
        <v>106603.0304</v>
      </c>
      <c r="I11" s="8">
        <f>IF(I9*(1+$K$6)&lt;'Locality and Max Pay'!$D$7,I9*(1+$K$6),'Locality and Max Pay'!$D$7)</f>
        <v>128067.9296</v>
      </c>
      <c r="J11" s="8">
        <f>IF(J9*(1+$K$6)&lt;'Locality and Max Pay'!$D$7,J9*(1+$K$6),'Locality and Max Pay'!$D$7)</f>
        <v>154019.9296</v>
      </c>
      <c r="K11" s="8">
        <f>IF(K9*(1+$K$6)&lt;'Locality and Max Pay'!$D$7,K9*(1+$K$6),'Locality and Max Pay'!$D$7)</f>
        <v>190190.52960000001</v>
      </c>
      <c r="L11" s="8">
        <f>IF(L9*(1+$K$6)&lt;'Locality and Max Pay'!$D$7,L9*(1+$K$6),'Locality and Max Pay'!$D$7)</f>
        <v>223520.68320000003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nYYIOMLnfEoWsQQcqflPTePebilvVamFPp+r2+yhK7fbK9d7pxMetGN+A2wzJY33902pklIL4tRo4b+/ii7iuA==" saltValue="ySXx7OeWAuCoMB0JcWSGx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53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0.18779999999999999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26462.996199999998</v>
      </c>
      <c r="C10" s="8">
        <f>IF(C8*(1+$K$6)&lt;'Locality and Max Pay'!$D$7,C8*(1+$K$6),'Locality and Max Pay'!$D$7)</f>
        <v>30246.139199999998</v>
      </c>
      <c r="D10" s="8">
        <f>IF(D8*(1+$K$6)&lt;'Locality and Max Pay'!$D$7,D8*(1+$K$6),'Locality and Max Pay'!$D$7)</f>
        <v>34177.7572</v>
      </c>
      <c r="E10" s="8">
        <f>IF(E8*(1+$K$6)&lt;'Locality and Max Pay'!$D$7,E8*(1+$K$6),'Locality and Max Pay'!$D$7)</f>
        <v>40226.034800000001</v>
      </c>
      <c r="F10" s="8">
        <f>IF(F8*(1+$K$6)&lt;'Locality and Max Pay'!$D$7,F8*(1+$K$6),'Locality and Max Pay'!$D$7)</f>
        <v>49102.464200000002</v>
      </c>
      <c r="G10" s="8">
        <f>IF(G8*(1+$K$6)&lt;'Locality and Max Pay'!$D$7,G8*(1+$K$6),'Locality and Max Pay'!$D$7)</f>
        <v>55073.534800000001</v>
      </c>
      <c r="H10" s="8">
        <f>IF(H8*(1+$K$6)&lt;'Locality and Max Pay'!$D$7,H8*(1+$K$6),'Locality and Max Pay'!$D$7)</f>
        <v>62951.024399999995</v>
      </c>
      <c r="I10" s="8">
        <f>IF(I8*(1+$K$6)&lt;'Locality and Max Pay'!$D$7,I8*(1+$K$6),'Locality and Max Pay'!$D$7)</f>
        <v>75628.413799999995</v>
      </c>
      <c r="J10" s="8">
        <f>IF(J8*(1+$K$6)&lt;'Locality and Max Pay'!$D$7,J8*(1+$K$6),'Locality and Max Pay'!$D$7)</f>
        <v>90967.663</v>
      </c>
      <c r="K10" s="8">
        <f>IF(K8*(1+$K$6)&lt;'Locality and Max Pay'!$D$7,K8*(1+$K$6),'Locality and Max Pay'!$D$7)</f>
        <v>112299.36319999999</v>
      </c>
      <c r="L10" s="8">
        <f>IF(L8*(1+$K$6)&lt;'Locality and Max Pay'!$D$7,L8*(1+$K$6),'Locality and Max Pay'!$D$7)</f>
        <v>132048.91380000001</v>
      </c>
      <c r="M10" s="8">
        <f>IF(M8*(1+$K$6)&lt;'Locality and Max Pay'!$D$7,M8*(1+$K$6),'Locality and Max Pay'!$D$7)</f>
        <v>157727.962</v>
      </c>
      <c r="N10" s="8">
        <f>IF(N8*(1+$K$6)&lt;'Locality and Max Pay'!$D$7,N8*(1+$K$6),'Locality and Max Pay'!$D$7)</f>
        <v>185762.41759999999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38412.264199999998</v>
      </c>
      <c r="C11" s="8">
        <f>IF(C9*(1+$K$6)&lt;'Locality and Max Pay'!$D$7,C9*(1+$K$6),'Locality and Max Pay'!$D$7)</f>
        <v>43857.1394</v>
      </c>
      <c r="D11" s="8">
        <f>IF(D9*(1+$K$6)&lt;'Locality and Max Pay'!$D$7,D9*(1+$K$6),'Locality and Max Pay'!$D$7)</f>
        <v>51264.260199999997</v>
      </c>
      <c r="E11" s="8">
        <f>IF(E9*(1+$K$6)&lt;'Locality and Max Pay'!$D$7,E9*(1+$K$6),'Locality and Max Pay'!$D$7)</f>
        <v>60337.864399999999</v>
      </c>
      <c r="F11" s="8">
        <f>IF(F9*(1+$K$6)&lt;'Locality and Max Pay'!$D$7,F9*(1+$K$6),'Locality and Max Pay'!$D$7)</f>
        <v>73653.102400000003</v>
      </c>
      <c r="G11" s="8">
        <f>IF(G9*(1+$K$6)&lt;'Locality and Max Pay'!$D$7,G9*(1+$K$6),'Locality and Max Pay'!$D$7)</f>
        <v>82613.865600000005</v>
      </c>
      <c r="H11" s="8">
        <f>IF(H9*(1+$K$6)&lt;'Locality and Max Pay'!$D$7,H9*(1+$K$6),'Locality and Max Pay'!$D$7)</f>
        <v>97582.521200000003</v>
      </c>
      <c r="I11" s="8">
        <f>IF(I9*(1+$K$6)&lt;'Locality and Max Pay'!$D$7,I9*(1+$K$6),'Locality and Max Pay'!$D$7)</f>
        <v>117231.1088</v>
      </c>
      <c r="J11" s="8">
        <f>IF(J9*(1+$K$6)&lt;'Locality and Max Pay'!$D$7,J9*(1+$K$6),'Locality and Max Pay'!$D$7)</f>
        <v>140987.10879999999</v>
      </c>
      <c r="K11" s="8">
        <f>IF(K9*(1+$K$6)&lt;'Locality and Max Pay'!$D$7,K9*(1+$K$6),'Locality and Max Pay'!$D$7)</f>
        <v>174097.0338</v>
      </c>
      <c r="L11" s="8">
        <f>IF(L9*(1+$K$6)&lt;'Locality and Max Pay'!$D$7,L9*(1+$K$6),'Locality and Max Pay'!$D$7)</f>
        <v>204606.8646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sNq+ylB5bbRTL7DkMNXZ9tPpKPbBCj8rTlyCNr+1WDeR1Ec2Hv6PeaEZoF9kfI7gHEZsxHeZviULa4hUSnvuOw==" saltValue="YvkEPQmif5fGxRSW5y5mfg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54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0.3372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29791.478799999997</v>
      </c>
      <c r="C10" s="8">
        <f>IF(C8*(1+$K$6)&lt;'Locality and Max Pay'!$D$7,C8*(1+$K$6),'Locality and Max Pay'!$D$7)</f>
        <v>34050.460800000001</v>
      </c>
      <c r="D10" s="8">
        <f>IF(D8*(1+$K$6)&lt;'Locality and Max Pay'!$D$7,D8*(1+$K$6),'Locality and Max Pay'!$D$7)</f>
        <v>38476.592799999999</v>
      </c>
      <c r="E10" s="8">
        <f>IF(E8*(1+$K$6)&lt;'Locality and Max Pay'!$D$7,E8*(1+$K$6),'Locality and Max Pay'!$D$7)</f>
        <v>45285.6152</v>
      </c>
      <c r="F10" s="8">
        <f>IF(F8*(1+$K$6)&lt;'Locality and Max Pay'!$D$7,F8*(1+$K$6),'Locality and Max Pay'!$D$7)</f>
        <v>55278.510799999996</v>
      </c>
      <c r="G10" s="8">
        <f>IF(G8*(1+$K$6)&lt;'Locality and Max Pay'!$D$7,G8*(1+$K$6),'Locality and Max Pay'!$D$7)</f>
        <v>62000.6152</v>
      </c>
      <c r="H10" s="8">
        <f>IF(H8*(1+$K$6)&lt;'Locality and Max Pay'!$D$7,H8*(1+$K$6),'Locality and Max Pay'!$D$7)</f>
        <v>70868.925600000002</v>
      </c>
      <c r="I10" s="8">
        <f>IF(I8*(1+$K$6)&lt;'Locality and Max Pay'!$D$7,I8*(1+$K$6),'Locality and Max Pay'!$D$7)</f>
        <v>85140.861199999999</v>
      </c>
      <c r="J10" s="8">
        <f>IF(J8*(1+$K$6)&lt;'Locality and Max Pay'!$D$7,J8*(1+$K$6),'Locality and Max Pay'!$D$7)</f>
        <v>102409.462</v>
      </c>
      <c r="K10" s="8">
        <f>IF(K8*(1+$K$6)&lt;'Locality and Max Pay'!$D$7,K8*(1+$K$6),'Locality and Max Pay'!$D$7)</f>
        <v>126424.2368</v>
      </c>
      <c r="L10" s="8">
        <f>IF(L8*(1+$K$6)&lt;'Locality and Max Pay'!$D$7,L8*(1+$K$6),'Locality and Max Pay'!$D$7)</f>
        <v>148657.86119999998</v>
      </c>
      <c r="M10" s="8">
        <f>IF(M8*(1+$K$6)&lt;'Locality and Max Pay'!$D$7,M8*(1+$K$6),'Locality and Max Pay'!$D$7)</f>
        <v>177566.788</v>
      </c>
      <c r="N10" s="8">
        <f>IF(N8*(1+$K$6)&lt;'Locality and Max Pay'!$D$7,N8*(1+$K$6),'Locality and Max Pay'!$D$7)</f>
        <v>209127.3824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43243.710800000001</v>
      </c>
      <c r="C11" s="8">
        <f>IF(C9*(1+$K$6)&lt;'Locality and Max Pay'!$D$7,C9*(1+$K$6),'Locality and Max Pay'!$D$7)</f>
        <v>49373.435599999997</v>
      </c>
      <c r="D11" s="8">
        <f>IF(D9*(1+$K$6)&lt;'Locality and Max Pay'!$D$7,D9*(1+$K$6),'Locality and Max Pay'!$D$7)</f>
        <v>57712.214799999994</v>
      </c>
      <c r="E11" s="8">
        <f>IF(E9*(1+$K$6)&lt;'Locality and Max Pay'!$D$7,E9*(1+$K$6),'Locality and Max Pay'!$D$7)</f>
        <v>67927.085599999991</v>
      </c>
      <c r="F11" s="8">
        <f>IF(F9*(1+$K$6)&lt;'Locality and Max Pay'!$D$7,F9*(1+$K$6),'Locality and Max Pay'!$D$7)</f>
        <v>82917.097599999994</v>
      </c>
      <c r="G11" s="8">
        <f>IF(G9*(1+$K$6)&lt;'Locality and Max Pay'!$D$7,G9*(1+$K$6),'Locality and Max Pay'!$D$7)</f>
        <v>93004.934399999998</v>
      </c>
      <c r="H11" s="8">
        <f>IF(H9*(1+$K$6)&lt;'Locality and Max Pay'!$D$7,H9*(1+$K$6),'Locality and Max Pay'!$D$7)</f>
        <v>109856.32879999999</v>
      </c>
      <c r="I11" s="8">
        <f>IF(I9*(1+$K$6)&lt;'Locality and Max Pay'!$D$7,I9*(1+$K$6),'Locality and Max Pay'!$D$7)</f>
        <v>131976.29120000001</v>
      </c>
      <c r="J11" s="8">
        <f>IF(J9*(1+$K$6)&lt;'Locality and Max Pay'!$D$7,J9*(1+$K$6),'Locality and Max Pay'!$D$7)</f>
        <v>158720.29120000001</v>
      </c>
      <c r="K11" s="8">
        <f>IF(K9*(1+$K$6)&lt;'Locality and Max Pay'!$D$7,K9*(1+$K$6),'Locality and Max Pay'!$D$7)</f>
        <v>195994.74119999999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ySTZpGYjwSvFih9sgcNesVfP3Q+opNOQn8IQPUWaw+yG3PdaD6Z7xFv4hKaGFzxnrCyZ4JyU3el621hHcdfI5g==" saltValue="SMwdULz5fYjEcxsxh1GP1w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55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0.46339999999999998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32603.088599999999</v>
      </c>
      <c r="C10" s="8">
        <f>IF(C8*(1+$K$6)&lt;'Locality and Max Pay'!$D$7,C8*(1+$K$6),'Locality and Max Pay'!$D$7)</f>
        <v>37264.017599999999</v>
      </c>
      <c r="D10" s="8">
        <f>IF(D8*(1+$K$6)&lt;'Locality and Max Pay'!$D$7,D8*(1+$K$6),'Locality and Max Pay'!$D$7)</f>
        <v>42107.871599999999</v>
      </c>
      <c r="E10" s="8">
        <f>IF(E8*(1+$K$6)&lt;'Locality and Max Pay'!$D$7,E8*(1+$K$6),'Locality and Max Pay'!$D$7)</f>
        <v>49559.504399999998</v>
      </c>
      <c r="F10" s="8">
        <f>IF(F8*(1+$K$6)&lt;'Locality and Max Pay'!$D$7,F8*(1+$K$6),'Locality and Max Pay'!$D$7)</f>
        <v>60495.492600000005</v>
      </c>
      <c r="G10" s="8">
        <f>IF(G8*(1+$K$6)&lt;'Locality and Max Pay'!$D$7,G8*(1+$K$6),'Locality and Max Pay'!$D$7)</f>
        <v>67852.004400000005</v>
      </c>
      <c r="H10" s="8">
        <f>IF(H8*(1+$K$6)&lt;'Locality and Max Pay'!$D$7,H8*(1+$K$6),'Locality and Max Pay'!$D$7)</f>
        <v>77557.273199999996</v>
      </c>
      <c r="I10" s="8">
        <f>IF(I8*(1+$K$6)&lt;'Locality and Max Pay'!$D$7,I8*(1+$K$6),'Locality and Max Pay'!$D$7)</f>
        <v>93176.141400000008</v>
      </c>
      <c r="J10" s="8">
        <f>IF(J8*(1+$K$6)&lt;'Locality and Max Pay'!$D$7,J8*(1+$K$6),'Locality and Max Pay'!$D$7)</f>
        <v>112074.489</v>
      </c>
      <c r="K10" s="8">
        <f>IF(K8*(1+$K$6)&lt;'Locality and Max Pay'!$D$7,K8*(1+$K$6),'Locality and Max Pay'!$D$7)</f>
        <v>138355.68960000001</v>
      </c>
      <c r="L10" s="8">
        <f>IF(L8*(1+$K$6)&lt;'Locality and Max Pay'!$D$7,L8*(1+$K$6),'Locality and Max Pay'!$D$7)</f>
        <v>162687.64139999999</v>
      </c>
      <c r="M10" s="8">
        <f>IF(M8*(1+$K$6)&lt;'Locality and Max Pay'!$D$7,M8*(1+$K$6),'Locality and Max Pay'!$D$7)</f>
        <v>194324.886</v>
      </c>
      <c r="N10" s="8">
        <f>IF(N8*(1+$K$6)&lt;'Locality and Max Pay'!$D$7,N8*(1+$K$6),'Locality and Max Pay'!$D$7)</f>
        <v>225700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47324.892599999999</v>
      </c>
      <c r="C11" s="8">
        <f>IF(C9*(1+$K$6)&lt;'Locality and Max Pay'!$D$7,C9*(1+$K$6),'Locality and Max Pay'!$D$7)</f>
        <v>54033.118200000004</v>
      </c>
      <c r="D11" s="8">
        <f>IF(D9*(1+$K$6)&lt;'Locality and Max Pay'!$D$7,D9*(1+$K$6),'Locality and Max Pay'!$D$7)</f>
        <v>63158.880600000004</v>
      </c>
      <c r="E11" s="8">
        <f>IF(E9*(1+$K$6)&lt;'Locality and Max Pay'!$D$7,E9*(1+$K$6),'Locality and Max Pay'!$D$7)</f>
        <v>74337.7932</v>
      </c>
      <c r="F11" s="8">
        <f>IF(F9*(1+$K$6)&lt;'Locality and Max Pay'!$D$7,F9*(1+$K$6),'Locality and Max Pay'!$D$7)</f>
        <v>90742.507200000007</v>
      </c>
      <c r="G11" s="8">
        <f>IF(G9*(1+$K$6)&lt;'Locality and Max Pay'!$D$7,G9*(1+$K$6),'Locality and Max Pay'!$D$7)</f>
        <v>101782.3968</v>
      </c>
      <c r="H11" s="8">
        <f>IF(H9*(1+$K$6)&lt;'Locality and Max Pay'!$D$7,H9*(1+$K$6),'Locality and Max Pay'!$D$7)</f>
        <v>120224.1636</v>
      </c>
      <c r="I11" s="8">
        <f>IF(I9*(1+$K$6)&lt;'Locality and Max Pay'!$D$7,I9*(1+$K$6),'Locality and Max Pay'!$D$7)</f>
        <v>144431.72640000001</v>
      </c>
      <c r="J11" s="8">
        <f>IF(J9*(1+$K$6)&lt;'Locality and Max Pay'!$D$7,J9*(1+$K$6),'Locality and Max Pay'!$D$7)</f>
        <v>173699.72640000001</v>
      </c>
      <c r="K11" s="8">
        <f>IF(K9*(1+$K$6)&lt;'Locality and Max Pay'!$D$7,K9*(1+$K$6),'Locality and Max Pay'!$D$7)</f>
        <v>214492.00140000001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giC22n3OXOqQmSyagjdtzsX+SqqASFffL4Z5bns7b7p3CKfeJX1nUIVZdaMQZCRYsvUNQ6dcm/a2MLhh9Uiw/g==" saltValue="CXmr6OrU+ZS7uBkyS2Vos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56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0.31569999999999998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29312.480300000003</v>
      </c>
      <c r="C10" s="8">
        <f>IF(C8*(1+$K$6)&lt;'Locality and Max Pay'!$D$7,C8*(1+$K$6),'Locality and Max Pay'!$D$7)</f>
        <v>33502.984800000006</v>
      </c>
      <c r="D10" s="8">
        <f>IF(D8*(1+$K$6)&lt;'Locality and Max Pay'!$D$7,D8*(1+$K$6),'Locality and Max Pay'!$D$7)</f>
        <v>37857.951800000003</v>
      </c>
      <c r="E10" s="8">
        <f>IF(E8*(1+$K$6)&lt;'Locality and Max Pay'!$D$7,E8*(1+$K$6),'Locality and Max Pay'!$D$7)</f>
        <v>44557.496200000001</v>
      </c>
      <c r="F10" s="8">
        <f>IF(F8*(1+$K$6)&lt;'Locality and Max Pay'!$D$7,F8*(1+$K$6),'Locality and Max Pay'!$D$7)</f>
        <v>54389.722300000001</v>
      </c>
      <c r="G10" s="8">
        <f>IF(G8*(1+$K$6)&lt;'Locality and Max Pay'!$D$7,G8*(1+$K$6),'Locality and Max Pay'!$D$7)</f>
        <v>61003.746200000001</v>
      </c>
      <c r="H10" s="8">
        <f>IF(H8*(1+$K$6)&lt;'Locality and Max Pay'!$D$7,H8*(1+$K$6),'Locality and Max Pay'!$D$7)</f>
        <v>69729.468600000007</v>
      </c>
      <c r="I10" s="8">
        <f>IF(I8*(1+$K$6)&lt;'Locality and Max Pay'!$D$7,I8*(1+$K$6),'Locality and Max Pay'!$D$7)</f>
        <v>83771.934700000013</v>
      </c>
      <c r="J10" s="8">
        <f>IF(J8*(1+$K$6)&lt;'Locality and Max Pay'!$D$7,J8*(1+$K$6),'Locality and Max Pay'!$D$7)</f>
        <v>100762.8845</v>
      </c>
      <c r="K10" s="8">
        <f>IF(K8*(1+$K$6)&lt;'Locality and Max Pay'!$D$7,K8*(1+$K$6),'Locality and Max Pay'!$D$7)</f>
        <v>124391.5408</v>
      </c>
      <c r="L10" s="8">
        <f>IF(L8*(1+$K$6)&lt;'Locality and Max Pay'!$D$7,L8*(1+$K$6),'Locality and Max Pay'!$D$7)</f>
        <v>146267.68470000001</v>
      </c>
      <c r="M10" s="8">
        <f>IF(M8*(1+$K$6)&lt;'Locality and Max Pay'!$D$7,M8*(1+$K$6),'Locality and Max Pay'!$D$7)</f>
        <v>174711.80300000001</v>
      </c>
      <c r="N10" s="8">
        <f>IF(N8*(1+$K$6)&lt;'Locality and Max Pay'!$D$7,N8*(1+$K$6),'Locality and Max Pay'!$D$7)</f>
        <v>205764.95440000002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42548.422300000006</v>
      </c>
      <c r="C11" s="8">
        <f>IF(C9*(1+$K$6)&lt;'Locality and Max Pay'!$D$7,C9*(1+$K$6),'Locality and Max Pay'!$D$7)</f>
        <v>48579.591100000005</v>
      </c>
      <c r="D11" s="8">
        <f>IF(D9*(1+$K$6)&lt;'Locality and Max Pay'!$D$7,D9*(1+$K$6),'Locality and Max Pay'!$D$7)</f>
        <v>56784.296300000002</v>
      </c>
      <c r="E11" s="8">
        <f>IF(E9*(1+$K$6)&lt;'Locality and Max Pay'!$D$7,E9*(1+$K$6),'Locality and Max Pay'!$D$7)</f>
        <v>66834.928599999999</v>
      </c>
      <c r="F11" s="8">
        <f>IF(F9*(1+$K$6)&lt;'Locality and Max Pay'!$D$7,F9*(1+$K$6),'Locality and Max Pay'!$D$7)</f>
        <v>81583.925600000002</v>
      </c>
      <c r="G11" s="8">
        <f>IF(G9*(1+$K$6)&lt;'Locality and Max Pay'!$D$7,G9*(1+$K$6),'Locality and Max Pay'!$D$7)</f>
        <v>91509.566400000011</v>
      </c>
      <c r="H11" s="8">
        <f>IF(H9*(1+$K$6)&lt;'Locality and Max Pay'!$D$7,H9*(1+$K$6),'Locality and Max Pay'!$D$7)</f>
        <v>108090.0178</v>
      </c>
      <c r="I11" s="8">
        <f>IF(I9*(1+$K$6)&lt;'Locality and Max Pay'!$D$7,I9*(1+$K$6),'Locality and Max Pay'!$D$7)</f>
        <v>129854.32720000001</v>
      </c>
      <c r="J11" s="8">
        <f>IF(J9*(1+$K$6)&lt;'Locality and Max Pay'!$D$7,J9*(1+$K$6),'Locality and Max Pay'!$D$7)</f>
        <v>156168.3272</v>
      </c>
      <c r="K11" s="8">
        <f>IF(K9*(1+$K$6)&lt;'Locality and Max Pay'!$D$7,K9*(1+$K$6),'Locality and Max Pay'!$D$7)</f>
        <v>192843.46470000001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+NA0+maJBAtWv0PGkSpchzIOj0kS97vK4O84lRNp9lqkJQLBteCIdr3AZ2sXrHxWClGAnUwW/zChxQvpUoUGkQ==" saltValue="hJP8KiUCwtBmEMbxCDBDFA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69141-11F7-4A9A-A3C5-FE61CA42B281}">
  <sheetPr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57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0.1767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26215.6993</v>
      </c>
      <c r="C10" s="8">
        <f>IF(C8*(1+$K$6)&lt;'Locality and Max Pay'!$D$7,C8*(1+$K$6),'Locality and Max Pay'!$D$7)</f>
        <v>29963.488800000003</v>
      </c>
      <c r="D10" s="8">
        <f>IF(D8*(1+$K$6)&lt;'Locality and Max Pay'!$D$7,D8*(1+$K$6),'Locality and Max Pay'!$D$7)</f>
        <v>33858.3658</v>
      </c>
      <c r="E10" s="8">
        <f>IF(E8*(1+$K$6)&lt;'Locality and Max Pay'!$D$7,E8*(1+$K$6),'Locality and Max Pay'!$D$7)</f>
        <v>39850.122200000005</v>
      </c>
      <c r="F10" s="8">
        <f>IF(F8*(1+$K$6)&lt;'Locality and Max Pay'!$D$7,F8*(1+$K$6),'Locality and Max Pay'!$D$7)</f>
        <v>48643.601300000002</v>
      </c>
      <c r="G10" s="8">
        <f>IF(G8*(1+$K$6)&lt;'Locality and Max Pay'!$D$7,G8*(1+$K$6),'Locality and Max Pay'!$D$7)</f>
        <v>54558.872200000005</v>
      </c>
      <c r="H10" s="8">
        <f>IF(H8*(1+$K$6)&lt;'Locality and Max Pay'!$D$7,H8*(1+$K$6),'Locality and Max Pay'!$D$7)</f>
        <v>62362.746600000006</v>
      </c>
      <c r="I10" s="8">
        <f>IF(I8*(1+$K$6)&lt;'Locality and Max Pay'!$D$7,I8*(1+$K$6),'Locality and Max Pay'!$D$7)</f>
        <v>74921.665700000012</v>
      </c>
      <c r="J10" s="8">
        <f>IF(J8*(1+$K$6)&lt;'Locality and Max Pay'!$D$7,J8*(1+$K$6),'Locality and Max Pay'!$D$7)</f>
        <v>90117.569500000012</v>
      </c>
      <c r="K10" s="8">
        <f>IF(K8*(1+$K$6)&lt;'Locality and Max Pay'!$D$7,K8*(1+$K$6),'Locality and Max Pay'!$D$7)</f>
        <v>111249.92480000001</v>
      </c>
      <c r="L10" s="8">
        <f>IF(L8*(1+$K$6)&lt;'Locality and Max Pay'!$D$7,L8*(1+$K$6),'Locality and Max Pay'!$D$7)</f>
        <v>130814.91570000001</v>
      </c>
      <c r="M10" s="8">
        <f>IF(M8*(1+$K$6)&lt;'Locality and Max Pay'!$D$7,M8*(1+$K$6),'Locality and Max Pay'!$D$7)</f>
        <v>156253.99300000002</v>
      </c>
      <c r="N10" s="8">
        <f>IF(N8*(1+$K$6)&lt;'Locality and Max Pay'!$D$7,N8*(1+$K$6),'Locality and Max Pay'!$D$7)</f>
        <v>184026.4664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38053.301299999999</v>
      </c>
      <c r="C11" s="8">
        <f>IF(C9*(1+$K$6)&lt;'Locality and Max Pay'!$D$7,C9*(1+$K$6),'Locality and Max Pay'!$D$7)</f>
        <v>43447.294100000006</v>
      </c>
      <c r="D11" s="8">
        <f>IF(D9*(1+$K$6)&lt;'Locality and Max Pay'!$D$7,D9*(1+$K$6),'Locality and Max Pay'!$D$7)</f>
        <v>50785.195300000007</v>
      </c>
      <c r="E11" s="8">
        <f>IF(E9*(1+$K$6)&lt;'Locality and Max Pay'!$D$7,E9*(1+$K$6),'Locality and Max Pay'!$D$7)</f>
        <v>59774.006600000001</v>
      </c>
      <c r="F11" s="8">
        <f>IF(F9*(1+$K$6)&lt;'Locality and Max Pay'!$D$7,F9*(1+$K$6),'Locality and Max Pay'!$D$7)</f>
        <v>72964.813600000009</v>
      </c>
      <c r="G11" s="8">
        <f>IF(G9*(1+$K$6)&lt;'Locality and Max Pay'!$D$7,G9*(1+$K$6),'Locality and Max Pay'!$D$7)</f>
        <v>81841.838400000008</v>
      </c>
      <c r="H11" s="8">
        <f>IF(H9*(1+$K$6)&lt;'Locality and Max Pay'!$D$7,H9*(1+$K$6),'Locality and Max Pay'!$D$7)</f>
        <v>96670.611800000013</v>
      </c>
      <c r="I11" s="8">
        <f>IF(I9*(1+$K$6)&lt;'Locality and Max Pay'!$D$7,I9*(1+$K$6),'Locality and Max Pay'!$D$7)</f>
        <v>116135.58320000001</v>
      </c>
      <c r="J11" s="8">
        <f>IF(J9*(1+$K$6)&lt;'Locality and Max Pay'!$D$7,J9*(1+$K$6),'Locality and Max Pay'!$D$7)</f>
        <v>139669.58320000002</v>
      </c>
      <c r="K11" s="8">
        <f>IF(K9*(1+$K$6)&lt;'Locality and Max Pay'!$D$7,K9*(1+$K$6),'Locality and Max Pay'!$D$7)</f>
        <v>172470.09570000001</v>
      </c>
      <c r="L11" s="8">
        <f>IF(L9*(1+$K$6)&lt;'Locality and Max Pay'!$D$7,L9*(1+$K$6),'Locality and Max Pay'!$D$7)</f>
        <v>202694.8119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eTVtHkZkSYU5KA03+7gktUhbzHvmqxHF45Hysvu0+XrEBznxjnbHAfG8XfSyuB3fopPcxjuxJGSCcVUEOr/DOA==" saltValue="3a/yZiSK2a2b+5ILgz9u2g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58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0.20030000000000001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26741.483699999997</v>
      </c>
      <c r="C10" s="8">
        <f>IF(C8*(1+$K$6)&lt;'Locality and Max Pay'!$D$7,C8*(1+$K$6),'Locality and Max Pay'!$D$7)</f>
        <v>30564.439199999997</v>
      </c>
      <c r="D10" s="8">
        <f>IF(D8*(1+$K$6)&lt;'Locality and Max Pay'!$D$7,D8*(1+$K$6),'Locality and Max Pay'!$D$7)</f>
        <v>34537.432199999996</v>
      </c>
      <c r="E10" s="8">
        <f>IF(E8*(1+$K$6)&lt;'Locality and Max Pay'!$D$7,E8*(1+$K$6),'Locality and Max Pay'!$D$7)</f>
        <v>40649.359799999998</v>
      </c>
      <c r="F10" s="8">
        <f>IF(F8*(1+$K$6)&lt;'Locality and Max Pay'!$D$7,F8*(1+$K$6),'Locality and Max Pay'!$D$7)</f>
        <v>49619.201699999998</v>
      </c>
      <c r="G10" s="8">
        <f>IF(G8*(1+$K$6)&lt;'Locality and Max Pay'!$D$7,G8*(1+$K$6),'Locality and Max Pay'!$D$7)</f>
        <v>55653.109799999998</v>
      </c>
      <c r="H10" s="8">
        <f>IF(H8*(1+$K$6)&lt;'Locality and Max Pay'!$D$7,H8*(1+$K$6),'Locality and Max Pay'!$D$7)</f>
        <v>63613.499399999993</v>
      </c>
      <c r="I10" s="8">
        <f>IF(I8*(1+$K$6)&lt;'Locality and Max Pay'!$D$7,I8*(1+$K$6),'Locality and Max Pay'!$D$7)</f>
        <v>76424.301299999992</v>
      </c>
      <c r="J10" s="8">
        <f>IF(J8*(1+$K$6)&lt;'Locality and Max Pay'!$D$7,J8*(1+$K$6),'Locality and Max Pay'!$D$7)</f>
        <v>91924.9755</v>
      </c>
      <c r="K10" s="8">
        <f>IF(K8*(1+$K$6)&lt;'Locality and Max Pay'!$D$7,K8*(1+$K$6),'Locality and Max Pay'!$D$7)</f>
        <v>113481.1632</v>
      </c>
      <c r="L10" s="8">
        <f>IF(L8*(1+$K$6)&lt;'Locality and Max Pay'!$D$7,L8*(1+$K$6),'Locality and Max Pay'!$D$7)</f>
        <v>133438.55129999999</v>
      </c>
      <c r="M10" s="8">
        <f>IF(M8*(1+$K$6)&lt;'Locality and Max Pay'!$D$7,M8*(1+$K$6),'Locality and Max Pay'!$D$7)</f>
        <v>159387.837</v>
      </c>
      <c r="N10" s="8">
        <f>IF(N8*(1+$K$6)&lt;'Locality and Max Pay'!$D$7,N8*(1+$K$6),'Locality and Max Pay'!$D$7)</f>
        <v>187717.31759999998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38816.501700000001</v>
      </c>
      <c r="C11" s="8">
        <f>IF(C9*(1+$K$6)&lt;'Locality and Max Pay'!$D$7,C9*(1+$K$6),'Locality and Max Pay'!$D$7)</f>
        <v>44318.676899999999</v>
      </c>
      <c r="D11" s="8">
        <f>IF(D9*(1+$K$6)&lt;'Locality and Max Pay'!$D$7,D9*(1+$K$6),'Locality and Max Pay'!$D$7)</f>
        <v>51803.7477</v>
      </c>
      <c r="E11" s="8">
        <f>IF(E9*(1+$K$6)&lt;'Locality and Max Pay'!$D$7,E9*(1+$K$6),'Locality and Max Pay'!$D$7)</f>
        <v>60972.839399999997</v>
      </c>
      <c r="F11" s="8">
        <f>IF(F9*(1+$K$6)&lt;'Locality and Max Pay'!$D$7,F9*(1+$K$6),'Locality and Max Pay'!$D$7)</f>
        <v>74428.202399999995</v>
      </c>
      <c r="G11" s="8">
        <f>IF(G9*(1+$K$6)&lt;'Locality and Max Pay'!$D$7,G9*(1+$K$6),'Locality and Max Pay'!$D$7)</f>
        <v>83483.265599999999</v>
      </c>
      <c r="H11" s="8">
        <f>IF(H9*(1+$K$6)&lt;'Locality and Max Pay'!$D$7,H9*(1+$K$6),'Locality and Max Pay'!$D$7)</f>
        <v>98609.446199999991</v>
      </c>
      <c r="I11" s="8">
        <f>IF(I9*(1+$K$6)&lt;'Locality and Max Pay'!$D$7,I9*(1+$K$6),'Locality and Max Pay'!$D$7)</f>
        <v>118464.8088</v>
      </c>
      <c r="J11" s="8">
        <f>IF(J9*(1+$K$6)&lt;'Locality and Max Pay'!$D$7,J9*(1+$K$6),'Locality and Max Pay'!$D$7)</f>
        <v>142470.8088</v>
      </c>
      <c r="K11" s="8">
        <f>IF(K9*(1+$K$6)&lt;'Locality and Max Pay'!$D$7,K9*(1+$K$6),'Locality and Max Pay'!$D$7)</f>
        <v>175929.17129999999</v>
      </c>
      <c r="L11" s="8">
        <f>IF(L9*(1+$K$6)&lt;'Locality and Max Pay'!$D$7,L9*(1+$K$6),'Locality and Max Pay'!$D$7)</f>
        <v>206760.07709999999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j6aeMcQwyu7EpIH3cgQbD/+7kl6Qb2R+VyEBEj5CZkcwT2EHiROWDfPi88BqA63M2174lRNexrpvlkjF8rwHGg==" saltValue="E9JW5s3RK1xR2K3arF5Wv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59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0.1928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26574.391200000002</v>
      </c>
      <c r="C10" s="8">
        <f>IF(C8*(1+$K$6)&lt;'Locality and Max Pay'!$D$7,C8*(1+$K$6),'Locality and Max Pay'!$D$7)</f>
        <v>30373.459200000001</v>
      </c>
      <c r="D10" s="8">
        <f>IF(D8*(1+$K$6)&lt;'Locality and Max Pay'!$D$7,D8*(1+$K$6),'Locality and Max Pay'!$D$7)</f>
        <v>34321.627200000003</v>
      </c>
      <c r="E10" s="8">
        <f>IF(E8*(1+$K$6)&lt;'Locality and Max Pay'!$D$7,E8*(1+$K$6),'Locality and Max Pay'!$D$7)</f>
        <v>40395.364800000003</v>
      </c>
      <c r="F10" s="8">
        <f>IF(F8*(1+$K$6)&lt;'Locality and Max Pay'!$D$7,F8*(1+$K$6),'Locality and Max Pay'!$D$7)</f>
        <v>49309.159200000002</v>
      </c>
      <c r="G10" s="8">
        <f>IF(G8*(1+$K$6)&lt;'Locality and Max Pay'!$D$7,G8*(1+$K$6),'Locality and Max Pay'!$D$7)</f>
        <v>55305.364800000003</v>
      </c>
      <c r="H10" s="8">
        <f>IF(H8*(1+$K$6)&lt;'Locality and Max Pay'!$D$7,H8*(1+$K$6),'Locality and Max Pay'!$D$7)</f>
        <v>63216.014400000007</v>
      </c>
      <c r="I10" s="8">
        <f>IF(I8*(1+$K$6)&lt;'Locality and Max Pay'!$D$7,I8*(1+$K$6),'Locality and Max Pay'!$D$7)</f>
        <v>75946.768800000005</v>
      </c>
      <c r="J10" s="8">
        <f>IF(J8*(1+$K$6)&lt;'Locality and Max Pay'!$D$7,J8*(1+$K$6),'Locality and Max Pay'!$D$7)</f>
        <v>91350.588000000003</v>
      </c>
      <c r="K10" s="8">
        <f>IF(K8*(1+$K$6)&lt;'Locality and Max Pay'!$D$7,K8*(1+$K$6),'Locality and Max Pay'!$D$7)</f>
        <v>112772.08320000001</v>
      </c>
      <c r="L10" s="8">
        <f>IF(L8*(1+$K$6)&lt;'Locality and Max Pay'!$D$7,L8*(1+$K$6),'Locality and Max Pay'!$D$7)</f>
        <v>132604.76880000002</v>
      </c>
      <c r="M10" s="8">
        <f>IF(M8*(1+$K$6)&lt;'Locality and Max Pay'!$D$7,M8*(1+$K$6),'Locality and Max Pay'!$D$7)</f>
        <v>158391.91200000001</v>
      </c>
      <c r="N10" s="8">
        <f>IF(N8*(1+$K$6)&lt;'Locality and Max Pay'!$D$7,N8*(1+$K$6),'Locality and Max Pay'!$D$7)</f>
        <v>186544.37760000001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38573.959200000005</v>
      </c>
      <c r="C11" s="8">
        <f>IF(C9*(1+$K$6)&lt;'Locality and Max Pay'!$D$7,C9*(1+$K$6),'Locality and Max Pay'!$D$7)</f>
        <v>44041.754400000005</v>
      </c>
      <c r="D11" s="8">
        <f>IF(D9*(1+$K$6)&lt;'Locality and Max Pay'!$D$7,D9*(1+$K$6),'Locality and Max Pay'!$D$7)</f>
        <v>51480.055200000003</v>
      </c>
      <c r="E11" s="8">
        <f>IF(E9*(1+$K$6)&lt;'Locality and Max Pay'!$D$7,E9*(1+$K$6),'Locality and Max Pay'!$D$7)</f>
        <v>60591.854400000004</v>
      </c>
      <c r="F11" s="8">
        <f>IF(F9*(1+$K$6)&lt;'Locality and Max Pay'!$D$7,F9*(1+$K$6),'Locality and Max Pay'!$D$7)</f>
        <v>73963.142400000012</v>
      </c>
      <c r="G11" s="8">
        <f>IF(G9*(1+$K$6)&lt;'Locality and Max Pay'!$D$7,G9*(1+$K$6),'Locality and Max Pay'!$D$7)</f>
        <v>82961.625599999999</v>
      </c>
      <c r="H11" s="8">
        <f>IF(H9*(1+$K$6)&lt;'Locality and Max Pay'!$D$7,H9*(1+$K$6),'Locality and Max Pay'!$D$7)</f>
        <v>97993.291200000007</v>
      </c>
      <c r="I11" s="8">
        <f>IF(I9*(1+$K$6)&lt;'Locality and Max Pay'!$D$7,I9*(1+$K$6),'Locality and Max Pay'!$D$7)</f>
        <v>117724.58880000001</v>
      </c>
      <c r="J11" s="8">
        <f>IF(J9*(1+$K$6)&lt;'Locality and Max Pay'!$D$7,J9*(1+$K$6),'Locality and Max Pay'!$D$7)</f>
        <v>141580.5888</v>
      </c>
      <c r="K11" s="8">
        <f>IF(K9*(1+$K$6)&lt;'Locality and Max Pay'!$D$7,K9*(1+$K$6),'Locality and Max Pay'!$D$7)</f>
        <v>174829.88880000002</v>
      </c>
      <c r="L11" s="8">
        <f>IF(L9*(1+$K$6)&lt;'Locality and Max Pay'!$D$7,L9*(1+$K$6),'Locality and Max Pay'!$D$7)</f>
        <v>205468.1496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jxI7xZa+2b2VOX0kcIl8as1H5UiCtB9Ybw/h9z03MlUAvj3H6tdtor9JWqW31+/cOcJ88SfxZmNeewHziBlggw==" saltValue="Tfqy91BAkA+eVoaCsTQ0jg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F37" sqref="F37"/>
      <selection pane="topRight" activeCell="F37" sqref="F37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5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0.2077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26906.348300000001</v>
      </c>
      <c r="C10" s="8">
        <f>IF(C8*(1+$K$6)&lt;'Locality and Max Pay'!$D$7,C8*(1+$K$6),'Locality and Max Pay'!$D$7)</f>
        <v>30752.872800000001</v>
      </c>
      <c r="D10" s="8">
        <f>IF(D8*(1+$K$6)&lt;'Locality and Max Pay'!$D$7,D8*(1+$K$6),'Locality and Max Pay'!$D$7)</f>
        <v>34750.359799999998</v>
      </c>
      <c r="E10" s="8">
        <f>IF(E8*(1+$K$6)&lt;'Locality and Max Pay'!$D$7,E8*(1+$K$6),'Locality and Max Pay'!$D$7)</f>
        <v>40899.968200000003</v>
      </c>
      <c r="F10" s="8">
        <f>IF(F8*(1+$K$6)&lt;'Locality and Max Pay'!$D$7,F8*(1+$K$6),'Locality and Max Pay'!$D$7)</f>
        <v>49925.1103</v>
      </c>
      <c r="G10" s="8">
        <f>IF(G8*(1+$K$6)&lt;'Locality and Max Pay'!$D$7,G8*(1+$K$6),'Locality and Max Pay'!$D$7)</f>
        <v>55996.218200000003</v>
      </c>
      <c r="H10" s="8">
        <f>IF(H8*(1+$K$6)&lt;'Locality and Max Pay'!$D$7,H8*(1+$K$6),'Locality and Max Pay'!$D$7)</f>
        <v>64005.684600000001</v>
      </c>
      <c r="I10" s="8">
        <f>IF(I8*(1+$K$6)&lt;'Locality and Max Pay'!$D$7,I8*(1+$K$6),'Locality and Max Pay'!$D$7)</f>
        <v>76895.466700000004</v>
      </c>
      <c r="J10" s="8">
        <f>IF(J8*(1+$K$6)&lt;'Locality and Max Pay'!$D$7,J8*(1+$K$6),'Locality and Max Pay'!$D$7)</f>
        <v>92491.704499999993</v>
      </c>
      <c r="K10" s="8">
        <f>IF(K8*(1+$K$6)&lt;'Locality and Max Pay'!$D$7,K8*(1+$K$6),'Locality and Max Pay'!$D$7)</f>
        <v>114180.78879999999</v>
      </c>
      <c r="L10" s="8">
        <f>IF(L8*(1+$K$6)&lt;'Locality and Max Pay'!$D$7,L8*(1+$K$6),'Locality and Max Pay'!$D$7)</f>
        <v>134261.21669999999</v>
      </c>
      <c r="M10" s="8">
        <f>IF(M8*(1+$K$6)&lt;'Locality and Max Pay'!$D$7,M8*(1+$K$6),'Locality and Max Pay'!$D$7)</f>
        <v>160370.48300000001</v>
      </c>
      <c r="N10" s="8">
        <f>IF(N8*(1+$K$6)&lt;'Locality and Max Pay'!$D$7,N8*(1+$K$6),'Locality and Max Pay'!$D$7)</f>
        <v>188874.61840000001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39055.810299999997</v>
      </c>
      <c r="C11" s="8">
        <f>IF(C9*(1+$K$6)&lt;'Locality and Max Pay'!$D$7,C9*(1+$K$6),'Locality and Max Pay'!$D$7)</f>
        <v>44591.907099999997</v>
      </c>
      <c r="D11" s="8">
        <f>IF(D9*(1+$K$6)&lt;'Locality and Max Pay'!$D$7,D9*(1+$K$6),'Locality and Max Pay'!$D$7)</f>
        <v>52123.124300000003</v>
      </c>
      <c r="E11" s="8">
        <f>IF(E9*(1+$K$6)&lt;'Locality and Max Pay'!$D$7,E9*(1+$K$6),'Locality and Max Pay'!$D$7)</f>
        <v>61348.744599999998</v>
      </c>
      <c r="F11" s="8">
        <f>IF(F9*(1+$K$6)&lt;'Locality and Max Pay'!$D$7,F9*(1+$K$6),'Locality and Max Pay'!$D$7)</f>
        <v>74887.061600000001</v>
      </c>
      <c r="G11" s="8">
        <f>IF(G9*(1+$K$6)&lt;'Locality and Max Pay'!$D$7,G9*(1+$K$6),'Locality and Max Pay'!$D$7)</f>
        <v>83997.950400000002</v>
      </c>
      <c r="H11" s="8">
        <f>IF(H9*(1+$K$6)&lt;'Locality and Max Pay'!$D$7,H9*(1+$K$6),'Locality and Max Pay'!$D$7)</f>
        <v>99217.385800000004</v>
      </c>
      <c r="I11" s="8">
        <f>IF(I9*(1+$K$6)&lt;'Locality and Max Pay'!$D$7,I9*(1+$K$6),'Locality and Max Pay'!$D$7)</f>
        <v>119195.15919999999</v>
      </c>
      <c r="J11" s="8">
        <f>IF(J9*(1+$K$6)&lt;'Locality and Max Pay'!$D$7,J9*(1+$K$6),'Locality and Max Pay'!$D$7)</f>
        <v>143349.15919999999</v>
      </c>
      <c r="K11" s="8">
        <f>IF(K9*(1+$K$6)&lt;'Locality and Max Pay'!$D$7,K9*(1+$K$6),'Locality and Max Pay'!$D$7)</f>
        <v>177013.79670000001</v>
      </c>
      <c r="L11" s="8">
        <f>IF(L9*(1+$K$6)&lt;'Locality and Max Pay'!$D$7,L9*(1+$K$6),'Locality and Max Pay'!$D$7)</f>
        <v>208034.7789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BTJkPg7MNVSqxzhvFRrEiD/JS8QnqEnbQa5YP9ceYG/hYKQbZN1Ezn+k6f/NngRPtzfhdIY7LaUX2HGWkrXfbg==" saltValue="6wnqATaehyfUZg2x0vnVtg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60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0.188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26467.451999999997</v>
      </c>
      <c r="C10" s="8">
        <f>IF(C8*(1+$K$6)&lt;'Locality and Max Pay'!$D$7,C8*(1+$K$6),'Locality and Max Pay'!$D$7)</f>
        <v>30251.232</v>
      </c>
      <c r="D10" s="8">
        <f>IF(D8*(1+$K$6)&lt;'Locality and Max Pay'!$D$7,D8*(1+$K$6),'Locality and Max Pay'!$D$7)</f>
        <v>34183.511999999995</v>
      </c>
      <c r="E10" s="8">
        <f>IF(E8*(1+$K$6)&lt;'Locality and Max Pay'!$D$7,E8*(1+$K$6),'Locality and Max Pay'!$D$7)</f>
        <v>40232.807999999997</v>
      </c>
      <c r="F10" s="8">
        <f>IF(F8*(1+$K$6)&lt;'Locality and Max Pay'!$D$7,F8*(1+$K$6),'Locality and Max Pay'!$D$7)</f>
        <v>49110.731999999996</v>
      </c>
      <c r="G10" s="8">
        <f>IF(G8*(1+$K$6)&lt;'Locality and Max Pay'!$D$7,G8*(1+$K$6),'Locality and Max Pay'!$D$7)</f>
        <v>55082.807999999997</v>
      </c>
      <c r="H10" s="8">
        <f>IF(H8*(1+$K$6)&lt;'Locality and Max Pay'!$D$7,H8*(1+$K$6),'Locality and Max Pay'!$D$7)</f>
        <v>62961.623999999996</v>
      </c>
      <c r="I10" s="8">
        <f>IF(I8*(1+$K$6)&lt;'Locality and Max Pay'!$D$7,I8*(1+$K$6),'Locality and Max Pay'!$D$7)</f>
        <v>75641.148000000001</v>
      </c>
      <c r="J10" s="8">
        <f>IF(J8*(1+$K$6)&lt;'Locality and Max Pay'!$D$7,J8*(1+$K$6),'Locality and Max Pay'!$D$7)</f>
        <v>90982.98</v>
      </c>
      <c r="K10" s="8">
        <f>IF(K8*(1+$K$6)&lt;'Locality and Max Pay'!$D$7,K8*(1+$K$6),'Locality and Max Pay'!$D$7)</f>
        <v>112318.272</v>
      </c>
      <c r="L10" s="8">
        <f>IF(L8*(1+$K$6)&lt;'Locality and Max Pay'!$D$7,L8*(1+$K$6),'Locality and Max Pay'!$D$7)</f>
        <v>132071.14799999999</v>
      </c>
      <c r="M10" s="8">
        <f>IF(M8*(1+$K$6)&lt;'Locality and Max Pay'!$D$7,M8*(1+$K$6),'Locality and Max Pay'!$D$7)</f>
        <v>157754.51999999999</v>
      </c>
      <c r="N10" s="8">
        <f>IF(N8*(1+$K$6)&lt;'Locality and Max Pay'!$D$7,N8*(1+$K$6),'Locality and Max Pay'!$D$7)</f>
        <v>185793.696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38418.731999999996</v>
      </c>
      <c r="C11" s="8">
        <f>IF(C9*(1+$K$6)&lt;'Locality and Max Pay'!$D$7,C9*(1+$K$6),'Locality and Max Pay'!$D$7)</f>
        <v>43864.523999999998</v>
      </c>
      <c r="D11" s="8">
        <f>IF(D9*(1+$K$6)&lt;'Locality and Max Pay'!$D$7,D9*(1+$K$6),'Locality and Max Pay'!$D$7)</f>
        <v>51272.892</v>
      </c>
      <c r="E11" s="8">
        <f>IF(E9*(1+$K$6)&lt;'Locality and Max Pay'!$D$7,E9*(1+$K$6),'Locality and Max Pay'!$D$7)</f>
        <v>60348.023999999998</v>
      </c>
      <c r="F11" s="8">
        <f>IF(F9*(1+$K$6)&lt;'Locality and Max Pay'!$D$7,F9*(1+$K$6),'Locality and Max Pay'!$D$7)</f>
        <v>73665.504000000001</v>
      </c>
      <c r="G11" s="8">
        <f>IF(G9*(1+$K$6)&lt;'Locality and Max Pay'!$D$7,G9*(1+$K$6),'Locality and Max Pay'!$D$7)</f>
        <v>82627.775999999998</v>
      </c>
      <c r="H11" s="8">
        <f>IF(H9*(1+$K$6)&lt;'Locality and Max Pay'!$D$7,H9*(1+$K$6),'Locality and Max Pay'!$D$7)</f>
        <v>97598.95199999999</v>
      </c>
      <c r="I11" s="8">
        <f>IF(I9*(1+$K$6)&lt;'Locality and Max Pay'!$D$7,I9*(1+$K$6),'Locality and Max Pay'!$D$7)</f>
        <v>117250.848</v>
      </c>
      <c r="J11" s="8">
        <f>IF(J9*(1+$K$6)&lt;'Locality and Max Pay'!$D$7,J9*(1+$K$6),'Locality and Max Pay'!$D$7)</f>
        <v>141010.848</v>
      </c>
      <c r="K11" s="8">
        <f>IF(K9*(1+$K$6)&lt;'Locality and Max Pay'!$D$7,K9*(1+$K$6),'Locality and Max Pay'!$D$7)</f>
        <v>174126.348</v>
      </c>
      <c r="L11" s="8">
        <f>IF(L9*(1+$K$6)&lt;'Locality and Max Pay'!$D$7,L9*(1+$K$6),'Locality and Max Pay'!$D$7)</f>
        <v>204641.31599999999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P7a/B4bm3GaXYQfmjxzS8SQuuxpk0V7IU5E6PK05EOPjzqkzkmgmRxxFtGHHs07m9x/aMJkFNJSe8t632vuyOQ==" saltValue="Ibou2o0NMvaxYGA7Zc81Bg==" spinCount="100000" sheet="1" objects="1" scenarios="1"/>
  <mergeCells count="20"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  <mergeCell ref="A83:A86"/>
    <mergeCell ref="A87:N87"/>
    <mergeCell ref="A53:A56"/>
    <mergeCell ref="A58:A61"/>
    <mergeCell ref="A63:A66"/>
    <mergeCell ref="A68:A71"/>
    <mergeCell ref="A73:A76"/>
    <mergeCell ref="A78:A81"/>
  </mergeCells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>
    <pageSetUpPr fitToPage="1"/>
  </sheetPr>
  <dimension ref="A1:P98"/>
  <sheetViews>
    <sheetView zoomScaleNormal="100" workbookViewId="0">
      <pane xSplit="1" ySplit="12" topLeftCell="B17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61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0.33939999999999998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29840.492599999998</v>
      </c>
      <c r="C10" s="8">
        <f>IF(C8*(1+$K$6)&lt;'Locality and Max Pay'!$D$7,C8*(1+$K$6),'Locality and Max Pay'!$D$7)</f>
        <v>34106.481599999999</v>
      </c>
      <c r="D10" s="8">
        <f>IF(D8*(1+$K$6)&lt;'Locality and Max Pay'!$D$7,D8*(1+$K$6),'Locality and Max Pay'!$D$7)</f>
        <v>38539.895599999996</v>
      </c>
      <c r="E10" s="8">
        <f>IF(E8*(1+$K$6)&lt;'Locality and Max Pay'!$D$7,E8*(1+$K$6),'Locality and Max Pay'!$D$7)</f>
        <v>45360.1204</v>
      </c>
      <c r="F10" s="8">
        <f>IF(F8*(1+$K$6)&lt;'Locality and Max Pay'!$D$7,F8*(1+$K$6),'Locality and Max Pay'!$D$7)</f>
        <v>55369.456599999998</v>
      </c>
      <c r="G10" s="8">
        <f>IF(G8*(1+$K$6)&lt;'Locality and Max Pay'!$D$7,G8*(1+$K$6),'Locality and Max Pay'!$D$7)</f>
        <v>62102.6204</v>
      </c>
      <c r="H10" s="8">
        <f>IF(H8*(1+$K$6)&lt;'Locality and Max Pay'!$D$7,H8*(1+$K$6),'Locality and Max Pay'!$D$7)</f>
        <v>70985.521200000003</v>
      </c>
      <c r="I10" s="8">
        <f>IF(I8*(1+$K$6)&lt;'Locality and Max Pay'!$D$7,I8*(1+$K$6),'Locality and Max Pay'!$D$7)</f>
        <v>85280.937399999995</v>
      </c>
      <c r="J10" s="8">
        <f>IF(J8*(1+$K$6)&lt;'Locality and Max Pay'!$D$7,J8*(1+$K$6),'Locality and Max Pay'!$D$7)</f>
        <v>102577.94899999999</v>
      </c>
      <c r="K10" s="8">
        <f>IF(K8*(1+$K$6)&lt;'Locality and Max Pay'!$D$7,K8*(1+$K$6),'Locality and Max Pay'!$D$7)</f>
        <v>126632.23359999999</v>
      </c>
      <c r="L10" s="8">
        <f>IF(L8*(1+$K$6)&lt;'Locality and Max Pay'!$D$7,L8*(1+$K$6),'Locality and Max Pay'!$D$7)</f>
        <v>148902.4374</v>
      </c>
      <c r="M10" s="8">
        <f>IF(M8*(1+$K$6)&lt;'Locality and Max Pay'!$D$7,M8*(1+$K$6),'Locality and Max Pay'!$D$7)</f>
        <v>177858.92599999998</v>
      </c>
      <c r="N10" s="8">
        <f>IF(N8*(1+$K$6)&lt;'Locality and Max Pay'!$D$7,N8*(1+$K$6),'Locality and Max Pay'!$D$7)</f>
        <v>209471.4448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43314.856599999999</v>
      </c>
      <c r="C11" s="8">
        <f>IF(C9*(1+$K$6)&lt;'Locality and Max Pay'!$D$7,C9*(1+$K$6),'Locality and Max Pay'!$D$7)</f>
        <v>49454.6662</v>
      </c>
      <c r="D11" s="8">
        <f>IF(D9*(1+$K$6)&lt;'Locality and Max Pay'!$D$7,D9*(1+$K$6),'Locality and Max Pay'!$D$7)</f>
        <v>57807.164599999996</v>
      </c>
      <c r="E11" s="8">
        <f>IF(E9*(1+$K$6)&lt;'Locality and Max Pay'!$D$7,E9*(1+$K$6),'Locality and Max Pay'!$D$7)</f>
        <v>68038.841199999995</v>
      </c>
      <c r="F11" s="8">
        <f>IF(F9*(1+$K$6)&lt;'Locality and Max Pay'!$D$7,F9*(1+$K$6),'Locality and Max Pay'!$D$7)</f>
        <v>83053.515199999994</v>
      </c>
      <c r="G11" s="8">
        <f>IF(G9*(1+$K$6)&lt;'Locality and Max Pay'!$D$7,G9*(1+$K$6),'Locality and Max Pay'!$D$7)</f>
        <v>93157.948799999998</v>
      </c>
      <c r="H11" s="8">
        <f>IF(H9*(1+$K$6)&lt;'Locality and Max Pay'!$D$7,H9*(1+$K$6),'Locality and Max Pay'!$D$7)</f>
        <v>110037.06759999999</v>
      </c>
      <c r="I11" s="8">
        <f>IF(I9*(1+$K$6)&lt;'Locality and Max Pay'!$D$7,I9*(1+$K$6),'Locality and Max Pay'!$D$7)</f>
        <v>132193.42239999998</v>
      </c>
      <c r="J11" s="8">
        <f>IF(J9*(1+$K$6)&lt;'Locality and Max Pay'!$D$7,J9*(1+$K$6),'Locality and Max Pay'!$D$7)</f>
        <v>158981.42239999998</v>
      </c>
      <c r="K11" s="8">
        <f>IF(K9*(1+$K$6)&lt;'Locality and Max Pay'!$D$7,K9*(1+$K$6),'Locality and Max Pay'!$D$7)</f>
        <v>196317.19739999998</v>
      </c>
      <c r="L11" s="8">
        <f>IF(L9*(1+$K$6)&lt;'Locality and Max Pay'!$D$7,L9*(1+$K$6),'Locality and Max Pay'!$D$7)</f>
        <v>225700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kBKmZzCn1nY+6Sr+DXwKmS3w/7qfYMcy/exvaiItBTWGJDF1D+3TmDn8cXJsVr4Wxd4+5botsszy0VseaQm1Bw==" saltValue="MulgvgefXtI04c4aA1/VZg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63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0.22620000000000001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27318.5098</v>
      </c>
      <c r="C10" s="8">
        <f>IF(C8*(1+$K$6)&lt;'Locality and Max Pay'!$D$7,C8*(1+$K$6),'Locality and Max Pay'!$D$7)</f>
        <v>31223.9568</v>
      </c>
      <c r="D10" s="8">
        <f>IF(D8*(1+$K$6)&lt;'Locality and Max Pay'!$D$7,D8*(1+$K$6),'Locality and Max Pay'!$D$7)</f>
        <v>35282.678800000002</v>
      </c>
      <c r="E10" s="8">
        <f>IF(E8*(1+$K$6)&lt;'Locality and Max Pay'!$D$7,E8*(1+$K$6),'Locality and Max Pay'!$D$7)</f>
        <v>41526.489199999996</v>
      </c>
      <c r="F10" s="8">
        <f>IF(F8*(1+$K$6)&lt;'Locality and Max Pay'!$D$7,F8*(1+$K$6),'Locality and Max Pay'!$D$7)</f>
        <v>50689.881799999996</v>
      </c>
      <c r="G10" s="8">
        <f>IF(G8*(1+$K$6)&lt;'Locality and Max Pay'!$D$7,G8*(1+$K$6),'Locality and Max Pay'!$D$7)</f>
        <v>56853.989199999996</v>
      </c>
      <c r="H10" s="8">
        <f>IF(H8*(1+$K$6)&lt;'Locality and Max Pay'!$D$7,H8*(1+$K$6),'Locality and Max Pay'!$D$7)</f>
        <v>64986.147599999997</v>
      </c>
      <c r="I10" s="8">
        <f>IF(I8*(1+$K$6)&lt;'Locality and Max Pay'!$D$7,I8*(1+$K$6),'Locality and Max Pay'!$D$7)</f>
        <v>78073.3802</v>
      </c>
      <c r="J10" s="8">
        <f>IF(J8*(1+$K$6)&lt;'Locality and Max Pay'!$D$7,J8*(1+$K$6),'Locality and Max Pay'!$D$7)</f>
        <v>93908.527000000002</v>
      </c>
      <c r="K10" s="8">
        <f>IF(K8*(1+$K$6)&lt;'Locality and Max Pay'!$D$7,K8*(1+$K$6),'Locality and Max Pay'!$D$7)</f>
        <v>115929.85279999999</v>
      </c>
      <c r="L10" s="8">
        <f>IF(L8*(1+$K$6)&lt;'Locality and Max Pay'!$D$7,L8*(1+$K$6),'Locality and Max Pay'!$D$7)</f>
        <v>136317.88019999999</v>
      </c>
      <c r="M10" s="8">
        <f>IF(M8*(1+$K$6)&lt;'Locality and Max Pay'!$D$7,M8*(1+$K$6),'Locality and Max Pay'!$D$7)</f>
        <v>162827.098</v>
      </c>
      <c r="N10" s="8">
        <f>IF(N8*(1+$K$6)&lt;'Locality and Max Pay'!$D$7,N8*(1+$K$6),'Locality and Max Pay'!$D$7)</f>
        <v>191767.87039999999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39654.0818</v>
      </c>
      <c r="C11" s="8">
        <f>IF(C9*(1+$K$6)&lt;'Locality and Max Pay'!$D$7,C9*(1+$K$6),'Locality and Max Pay'!$D$7)</f>
        <v>45274.982599999996</v>
      </c>
      <c r="D11" s="8">
        <f>IF(D9*(1+$K$6)&lt;'Locality and Max Pay'!$D$7,D9*(1+$K$6),'Locality and Max Pay'!$D$7)</f>
        <v>52921.565799999997</v>
      </c>
      <c r="E11" s="8">
        <f>IF(E9*(1+$K$6)&lt;'Locality and Max Pay'!$D$7,E9*(1+$K$6),'Locality and Max Pay'!$D$7)</f>
        <v>62288.507599999997</v>
      </c>
      <c r="F11" s="8">
        <f>IF(F9*(1+$K$6)&lt;'Locality and Max Pay'!$D$7,F9*(1+$K$6),'Locality and Max Pay'!$D$7)</f>
        <v>76034.209600000002</v>
      </c>
      <c r="G11" s="8">
        <f>IF(G9*(1+$K$6)&lt;'Locality and Max Pay'!$D$7,G9*(1+$K$6),'Locality and Max Pay'!$D$7)</f>
        <v>85284.662400000001</v>
      </c>
      <c r="H11" s="8">
        <f>IF(H9*(1+$K$6)&lt;'Locality and Max Pay'!$D$7,H9*(1+$K$6),'Locality and Max Pay'!$D$7)</f>
        <v>100737.23479999999</v>
      </c>
      <c r="I11" s="8">
        <f>IF(I9*(1+$K$6)&lt;'Locality and Max Pay'!$D$7,I9*(1+$K$6),'Locality and Max Pay'!$D$7)</f>
        <v>121021.0352</v>
      </c>
      <c r="J11" s="8">
        <f>IF(J9*(1+$K$6)&lt;'Locality and Max Pay'!$D$7,J9*(1+$K$6),'Locality and Max Pay'!$D$7)</f>
        <v>145545.03519999998</v>
      </c>
      <c r="K11" s="8">
        <f>IF(K9*(1+$K$6)&lt;'Locality and Max Pay'!$D$7,K9*(1+$K$6),'Locality and Max Pay'!$D$7)</f>
        <v>179725.3602</v>
      </c>
      <c r="L11" s="8">
        <f>IF(L9*(1+$K$6)&lt;'Locality and Max Pay'!$D$7,L9*(1+$K$6),'Locality and Max Pay'!$D$7)</f>
        <v>211221.53339999999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</sheetData>
  <sheetProtection algorithmName="SHA-512" hashValue="9srmXAGVVRCOMQ8jyUo4fX1d5A7EbGOPCcM49G9p4LGbXmrn0FhumbHvycJ6wnN61WgooJaaOwdlqtpSEGj8Ug==" saltValue="lUgQsAZpHuvj50EzDQE0Sw==" spinCount="100000" sheet="1" objects="1" scenarios="1"/>
  <mergeCells count="20">
    <mergeCell ref="A45:A48"/>
    <mergeCell ref="A50:A51"/>
    <mergeCell ref="A53:A56"/>
    <mergeCell ref="A58:A61"/>
    <mergeCell ref="A83:A86"/>
    <mergeCell ref="A87:N87"/>
    <mergeCell ref="A63:A66"/>
    <mergeCell ref="A68:A71"/>
    <mergeCell ref="A73:A76"/>
    <mergeCell ref="A78:A81"/>
    <mergeCell ref="A2:N2"/>
    <mergeCell ref="A30:A33"/>
    <mergeCell ref="A35:A38"/>
    <mergeCell ref="A13:A14"/>
    <mergeCell ref="A40:A43"/>
    <mergeCell ref="B6:H6"/>
    <mergeCell ref="A16:A18"/>
    <mergeCell ref="A20:A23"/>
    <mergeCell ref="A25:A28"/>
    <mergeCell ref="A4:N4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B3" sqref="B3"/>
      <selection pane="topRight" activeCell="B3" sqref="B3"/>
    </sheetView>
  </sheetViews>
  <sheetFormatPr defaultRowHeight="13.15" zeroHeight="1"/>
  <cols>
    <col min="1" max="1" width="19.28515625" customWidth="1"/>
    <col min="2" max="7" width="11.5703125" customWidth="1"/>
    <col min="8" max="8" width="13.28515625" customWidth="1"/>
    <col min="9" max="9" width="12.7109375" customWidth="1"/>
    <col min="10" max="10" width="14.28515625" customWidth="1"/>
    <col min="11" max="11" width="13.42578125" customWidth="1"/>
    <col min="12" max="14" width="11.5703125" customWidth="1"/>
    <col min="16" max="16" width="13.7109375" bestFit="1" customWidth="1"/>
  </cols>
  <sheetData>
    <row r="1" spans="1:14" s="21" customFormat="1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1" customFormat="1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s="21" customFormat="1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21" customFormat="1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 s="21" customFormat="1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62</v>
      </c>
      <c r="C6" s="136"/>
      <c r="D6" s="136"/>
      <c r="E6" s="136"/>
      <c r="F6" s="136"/>
      <c r="G6" s="136"/>
      <c r="H6" s="137"/>
      <c r="I6" s="17"/>
      <c r="J6" s="47" t="s">
        <v>124</v>
      </c>
      <c r="K6" s="152">
        <f>VLOOKUP(B6,'Locality and Max Pay'!A:B,2,FALSE)</f>
        <v>0.1706</v>
      </c>
      <c r="L6" s="15"/>
      <c r="M6" s="51"/>
      <c r="N6" s="17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 s="21" customFormat="1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s="21" customFormat="1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26079.797400000003</v>
      </c>
      <c r="C10" s="8">
        <f>IF(C8*(1+$K$6)&lt;'Locality and Max Pay'!$D$7,C8*(1+$K$6),'Locality and Max Pay'!$D$7)</f>
        <v>29808.158400000004</v>
      </c>
      <c r="D10" s="8">
        <f>IF(D8*(1+$K$6)&lt;'Locality and Max Pay'!$D$7,D8*(1+$K$6),'Locality and Max Pay'!$D$7)</f>
        <v>33682.844400000002</v>
      </c>
      <c r="E10" s="8">
        <f>IF(E8*(1+$K$6)&lt;'Locality and Max Pay'!$D$7,E8*(1+$K$6),'Locality and Max Pay'!$D$7)</f>
        <v>39643.539600000004</v>
      </c>
      <c r="F10" s="8">
        <f>IF(F8*(1+$K$6)&lt;'Locality and Max Pay'!$D$7,F8*(1+$K$6),'Locality and Max Pay'!$D$7)</f>
        <v>48391.433400000002</v>
      </c>
      <c r="G10" s="8">
        <f>IF(G8*(1+$K$6)&lt;'Locality and Max Pay'!$D$7,G8*(1+$K$6),'Locality and Max Pay'!$D$7)</f>
        <v>54276.039600000004</v>
      </c>
      <c r="H10" s="8">
        <f>IF(H8*(1+$K$6)&lt;'Locality and Max Pay'!$D$7,H8*(1+$K$6),'Locality and Max Pay'!$D$7)</f>
        <v>62039.458800000008</v>
      </c>
      <c r="I10" s="8">
        <f>IF(I8*(1+$K$6)&lt;'Locality and Max Pay'!$D$7,I8*(1+$K$6),'Locality and Max Pay'!$D$7)</f>
        <v>74533.272600000011</v>
      </c>
      <c r="J10" s="8">
        <f>IF(J8*(1+$K$6)&lt;'Locality and Max Pay'!$D$7,J8*(1+$K$6),'Locality and Max Pay'!$D$7)</f>
        <v>89650.401000000013</v>
      </c>
      <c r="K10" s="8">
        <f>IF(K8*(1+$K$6)&lt;'Locality and Max Pay'!$D$7,K8*(1+$K$6),'Locality and Max Pay'!$D$7)</f>
        <v>110673.20640000001</v>
      </c>
      <c r="L10" s="8">
        <f>IF(L8*(1+$K$6)&lt;'Locality and Max Pay'!$D$7,L8*(1+$K$6),'Locality and Max Pay'!$D$7)</f>
        <v>130136.77260000001</v>
      </c>
      <c r="M10" s="8">
        <f>IF(M8*(1+$K$6)&lt;'Locality and Max Pay'!$D$7,M8*(1+$K$6),'Locality and Max Pay'!$D$7)</f>
        <v>155443.97400000002</v>
      </c>
      <c r="N10" s="8">
        <f>IF(N8*(1+$K$6)&lt;'Locality and Max Pay'!$D$7,N8*(1+$K$6),'Locality and Max Pay'!$D$7)</f>
        <v>183072.47520000002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37856.0334</v>
      </c>
      <c r="C11" s="8">
        <f>IF(C9*(1+$K$6)&lt;'Locality and Max Pay'!$D$7,C9*(1+$K$6),'Locality and Max Pay'!$D$7)</f>
        <v>43222.063800000004</v>
      </c>
      <c r="D11" s="8">
        <f>IF(D9*(1+$K$6)&lt;'Locality and Max Pay'!$D$7,D9*(1+$K$6),'Locality and Max Pay'!$D$7)</f>
        <v>50521.9254</v>
      </c>
      <c r="E11" s="8">
        <f>IF(E9*(1+$K$6)&lt;'Locality and Max Pay'!$D$7,E9*(1+$K$6),'Locality and Max Pay'!$D$7)</f>
        <v>59464.138800000008</v>
      </c>
      <c r="F11" s="8">
        <f>IF(F9*(1+$K$6)&lt;'Locality and Max Pay'!$D$7,F9*(1+$K$6),'Locality and Max Pay'!$D$7)</f>
        <v>72586.564800000007</v>
      </c>
      <c r="G11" s="8">
        <f>IF(G9*(1+$K$6)&lt;'Locality and Max Pay'!$D$7,G9*(1+$K$6),'Locality and Max Pay'!$D$7)</f>
        <v>81417.571200000006</v>
      </c>
      <c r="H11" s="8">
        <f>IF(H9*(1+$K$6)&lt;'Locality and Max Pay'!$D$7,H9*(1+$K$6),'Locality and Max Pay'!$D$7)</f>
        <v>96169.472400000013</v>
      </c>
      <c r="I11" s="8">
        <f>IF(I9*(1+$K$6)&lt;'Locality and Max Pay'!$D$7,I9*(1+$K$6),'Locality and Max Pay'!$D$7)</f>
        <v>115533.53760000001</v>
      </c>
      <c r="J11" s="8">
        <f>IF(J9*(1+$K$6)&lt;'Locality and Max Pay'!$D$7,J9*(1+$K$6),'Locality and Max Pay'!$D$7)</f>
        <v>138945.53760000001</v>
      </c>
      <c r="K11" s="8">
        <f>IF(K9*(1+$K$6)&lt;'Locality and Max Pay'!$D$7,K9*(1+$K$6),'Locality and Max Pay'!$D$7)</f>
        <v>171576.01260000002</v>
      </c>
      <c r="L11" s="8">
        <f>IF(L9*(1+$K$6)&lt;'Locality and Max Pay'!$D$7,L9*(1+$K$6),'Locality and Max Pay'!$D$7)</f>
        <v>201644.0442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s="21" customFormat="1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s="21" customFormat="1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s="21" customFormat="1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s="21" customFormat="1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s="21" customFormat="1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s="21" customFormat="1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s="21" customFormat="1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s="21" customFormat="1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s="21" customFormat="1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s="21" customFormat="1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1" customFormat="1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s="21" customFormat="1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s="21" customFormat="1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s="21" customFormat="1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s="21" customFormat="1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1" customFormat="1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s="21" customFormat="1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s="21" customFormat="1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s="21" customFormat="1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s="21" customFormat="1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>
      <c r="A88" s="46"/>
    </row>
    <row r="89" spans="1:16"/>
    <row r="90" spans="1:16"/>
    <row r="91" spans="1:16"/>
    <row r="92" spans="1:16"/>
    <row r="93" spans="1:16"/>
    <row r="94" spans="1:16"/>
    <row r="95" spans="1:16"/>
    <row r="96" spans="1:16"/>
    <row r="97"/>
    <row r="98"/>
  </sheetData>
  <sheetProtection algorithmName="SHA-512" hashValue="uolQkotIOobTrqPfEPuEkq4TxhSPvPvOZEYGOi06fyHT5MLee3N/NsNtg2ghiJOgaCHNrN+/2sB5rxCBZP3S6w==" saltValue="M7xrFWUqa8iPGsh6Vm+3MQ==" spinCount="100000" sheet="1" objects="1" scenarios="1"/>
  <mergeCells count="20">
    <mergeCell ref="A13:A14"/>
    <mergeCell ref="A16:A18"/>
    <mergeCell ref="A20:A23"/>
    <mergeCell ref="A4:N4"/>
    <mergeCell ref="A2:N2"/>
    <mergeCell ref="B6:H6"/>
    <mergeCell ref="A53:A56"/>
    <mergeCell ref="A58:A61"/>
    <mergeCell ref="A63:A66"/>
    <mergeCell ref="A45:A48"/>
    <mergeCell ref="A87:N87"/>
    <mergeCell ref="A68:A71"/>
    <mergeCell ref="A73:A76"/>
    <mergeCell ref="A78:A81"/>
    <mergeCell ref="A83:A86"/>
    <mergeCell ref="A25:A28"/>
    <mergeCell ref="A30:A33"/>
    <mergeCell ref="A35:A38"/>
    <mergeCell ref="A40:A43"/>
    <mergeCell ref="A50:A51"/>
  </mergeCells>
  <phoneticPr fontId="0" type="noConversion"/>
  <pageMargins left="0.5" right="0.5" top="1" bottom="0.5" header="0.5" footer="0.5"/>
  <pageSetup scale="54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F37" sqref="F37"/>
      <selection pane="topRight" activeCell="F37" sqref="F37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6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0.18329999999999999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26362.740700000002</v>
      </c>
      <c r="C10" s="8">
        <f>IF(C8*(1+$K$6)&lt;'Locality and Max Pay'!$D$7,C8*(1+$K$6),'Locality and Max Pay'!$D$7)</f>
        <v>30131.551200000002</v>
      </c>
      <c r="D10" s="8">
        <f>IF(D8*(1+$K$6)&lt;'Locality and Max Pay'!$D$7,D8*(1+$K$6),'Locality and Max Pay'!$D$7)</f>
        <v>34048.2742</v>
      </c>
      <c r="E10" s="8">
        <f>IF(E8*(1+$K$6)&lt;'Locality and Max Pay'!$D$7,E8*(1+$K$6),'Locality and Max Pay'!$D$7)</f>
        <v>40073.637800000004</v>
      </c>
      <c r="F10" s="8">
        <f>IF(F8*(1+$K$6)&lt;'Locality and Max Pay'!$D$7,F8*(1+$K$6),'Locality and Max Pay'!$D$7)</f>
        <v>48916.438699999999</v>
      </c>
      <c r="G10" s="8">
        <f>IF(G8*(1+$K$6)&lt;'Locality and Max Pay'!$D$7,G8*(1+$K$6),'Locality and Max Pay'!$D$7)</f>
        <v>54864.887800000004</v>
      </c>
      <c r="H10" s="8">
        <f>IF(H8*(1+$K$6)&lt;'Locality and Max Pay'!$D$7,H8*(1+$K$6),'Locality and Max Pay'!$D$7)</f>
        <v>62712.5334</v>
      </c>
      <c r="I10" s="8">
        <f>IF(I8*(1+$K$6)&lt;'Locality and Max Pay'!$D$7,I8*(1+$K$6),'Locality and Max Pay'!$D$7)</f>
        <v>75341.8943</v>
      </c>
      <c r="J10" s="8">
        <f>IF(J8*(1+$K$6)&lt;'Locality and Max Pay'!$D$7,J8*(1+$K$6),'Locality and Max Pay'!$D$7)</f>
        <v>90623.030500000008</v>
      </c>
      <c r="K10" s="8">
        <f>IF(K8*(1+$K$6)&lt;'Locality and Max Pay'!$D$7,K8*(1+$K$6),'Locality and Max Pay'!$D$7)</f>
        <v>111873.9152</v>
      </c>
      <c r="L10" s="8">
        <f>IF(L8*(1+$K$6)&lt;'Locality and Max Pay'!$D$7,L8*(1+$K$6),'Locality and Max Pay'!$D$7)</f>
        <v>131548.64430000001</v>
      </c>
      <c r="M10" s="8">
        <f>IF(M8*(1+$K$6)&lt;'Locality and Max Pay'!$D$7,M8*(1+$K$6),'Locality and Max Pay'!$D$7)</f>
        <v>157130.40700000001</v>
      </c>
      <c r="N10" s="8">
        <f>IF(N8*(1+$K$6)&lt;'Locality and Max Pay'!$D$7,N8*(1+$K$6),'Locality and Max Pay'!$D$7)</f>
        <v>185058.65359999999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38266.738700000002</v>
      </c>
      <c r="C11" s="8">
        <f>IF(C9*(1+$K$6)&lt;'Locality and Max Pay'!$D$7,C9*(1+$K$6),'Locality and Max Pay'!$D$7)</f>
        <v>43690.9859</v>
      </c>
      <c r="D11" s="8">
        <f>IF(D9*(1+$K$6)&lt;'Locality and Max Pay'!$D$7,D9*(1+$K$6),'Locality and Max Pay'!$D$7)</f>
        <v>51070.044699999999</v>
      </c>
      <c r="E11" s="8">
        <f>IF(E9*(1+$K$6)&lt;'Locality and Max Pay'!$D$7,E9*(1+$K$6),'Locality and Max Pay'!$D$7)</f>
        <v>60109.273399999998</v>
      </c>
      <c r="F11" s="8">
        <f>IF(F9*(1+$K$6)&lt;'Locality and Max Pay'!$D$7,F9*(1+$K$6),'Locality and Max Pay'!$D$7)</f>
        <v>73374.066399999996</v>
      </c>
      <c r="G11" s="8">
        <f>IF(G9*(1+$K$6)&lt;'Locality and Max Pay'!$D$7,G9*(1+$K$6),'Locality and Max Pay'!$D$7)</f>
        <v>82300.881600000008</v>
      </c>
      <c r="H11" s="8">
        <f>IF(H9*(1+$K$6)&lt;'Locality and Max Pay'!$D$7,H9*(1+$K$6),'Locality and Max Pay'!$D$7)</f>
        <v>97212.828200000004</v>
      </c>
      <c r="I11" s="8">
        <f>IF(I9*(1+$K$6)&lt;'Locality and Max Pay'!$D$7,I9*(1+$K$6),'Locality and Max Pay'!$D$7)</f>
        <v>116786.9768</v>
      </c>
      <c r="J11" s="8">
        <f>IF(J9*(1+$K$6)&lt;'Locality and Max Pay'!$D$7,J9*(1+$K$6),'Locality and Max Pay'!$D$7)</f>
        <v>140452.9768</v>
      </c>
      <c r="K11" s="8">
        <f>IF(K9*(1+$K$6)&lt;'Locality and Max Pay'!$D$7,K9*(1+$K$6),'Locality and Max Pay'!$D$7)</f>
        <v>173437.46429999999</v>
      </c>
      <c r="L11" s="8">
        <f>IF(L9*(1+$K$6)&lt;'Locality and Max Pay'!$D$7,L9*(1+$K$6),'Locality and Max Pay'!$D$7)</f>
        <v>203831.70809999999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VIvs/uk3CYhsQYobHd/2KIfHVDXu9s2fqrxKgOxK2ylMHrSqGoMRbHvl5gU/48CnDcIgLPFRxp3CaLYewCWW7A==" saltValue="ygXHnKboYGqwNXIL5Zweaw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98"/>
  <sheetViews>
    <sheetView zoomScaleNormal="100" workbookViewId="0">
      <pane xSplit="1" ySplit="12" topLeftCell="B13" activePane="bottomRight" state="frozen"/>
      <selection pane="bottomRight" activeCell="K6" sqref="K6"/>
      <selection pane="bottomLeft" activeCell="A5" sqref="A5"/>
      <selection pane="topRight" activeCell="A5" sqref="A5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7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0.2379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27579.1741</v>
      </c>
      <c r="C10" s="8">
        <f>IF(C8*(1+$K$6)&lt;'Locality and Max Pay'!$D$7,C8*(1+$K$6),'Locality and Max Pay'!$D$7)</f>
        <v>31521.885600000001</v>
      </c>
      <c r="D10" s="8">
        <f>IF(D8*(1+$K$6)&lt;'Locality and Max Pay'!$D$7,D8*(1+$K$6),'Locality and Max Pay'!$D$7)</f>
        <v>35619.334600000002</v>
      </c>
      <c r="E10" s="8">
        <f>IF(E8*(1+$K$6)&lt;'Locality and Max Pay'!$D$7,E8*(1+$K$6),'Locality and Max Pay'!$D$7)</f>
        <v>41922.721400000002</v>
      </c>
      <c r="F10" s="8">
        <f>IF(F8*(1+$K$6)&lt;'Locality and Max Pay'!$D$7,F8*(1+$K$6),'Locality and Max Pay'!$D$7)</f>
        <v>51173.5481</v>
      </c>
      <c r="G10" s="8">
        <f>IF(G8*(1+$K$6)&lt;'Locality and Max Pay'!$D$7,G8*(1+$K$6),'Locality and Max Pay'!$D$7)</f>
        <v>57396.471400000002</v>
      </c>
      <c r="H10" s="8">
        <f>IF(H8*(1+$K$6)&lt;'Locality and Max Pay'!$D$7,H8*(1+$K$6),'Locality and Max Pay'!$D$7)</f>
        <v>65606.224199999997</v>
      </c>
      <c r="I10" s="8">
        <f>IF(I8*(1+$K$6)&lt;'Locality and Max Pay'!$D$7,I8*(1+$K$6),'Locality and Max Pay'!$D$7)</f>
        <v>78818.330900000001</v>
      </c>
      <c r="J10" s="8">
        <f>IF(J8*(1+$K$6)&lt;'Locality and Max Pay'!$D$7,J8*(1+$K$6),'Locality and Max Pay'!$D$7)</f>
        <v>94804.571500000005</v>
      </c>
      <c r="K10" s="8">
        <f>IF(K8*(1+$K$6)&lt;'Locality and Max Pay'!$D$7,K8*(1+$K$6),'Locality and Max Pay'!$D$7)</f>
        <v>117036.01760000001</v>
      </c>
      <c r="L10" s="8">
        <f>IF(L8*(1+$K$6)&lt;'Locality and Max Pay'!$D$7,L8*(1+$K$6),'Locality and Max Pay'!$D$7)</f>
        <v>137618.5809</v>
      </c>
      <c r="M10" s="8">
        <f>IF(M8*(1+$K$6)&lt;'Locality and Max Pay'!$D$7,M8*(1+$K$6),'Locality and Max Pay'!$D$7)</f>
        <v>164380.74100000001</v>
      </c>
      <c r="N10" s="8">
        <f>IF(N8*(1+$K$6)&lt;'Locality and Max Pay'!$D$7,N8*(1+$K$6),'Locality and Max Pay'!$D$7)</f>
        <v>193597.6568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40032.448100000001</v>
      </c>
      <c r="C11" s="8">
        <f>IF(C9*(1+$K$6)&lt;'Locality and Max Pay'!$D$7,C9*(1+$K$6),'Locality and Max Pay'!$D$7)</f>
        <v>45706.981699999997</v>
      </c>
      <c r="D11" s="8">
        <f>IF(D9*(1+$K$6)&lt;'Locality and Max Pay'!$D$7,D9*(1+$K$6),'Locality and Max Pay'!$D$7)</f>
        <v>53426.526100000003</v>
      </c>
      <c r="E11" s="8">
        <f>IF(E9*(1+$K$6)&lt;'Locality and Max Pay'!$D$7,E9*(1+$K$6),'Locality and Max Pay'!$D$7)</f>
        <v>62882.8442</v>
      </c>
      <c r="F11" s="8">
        <f>IF(F9*(1+$K$6)&lt;'Locality and Max Pay'!$D$7,F9*(1+$K$6),'Locality and Max Pay'!$D$7)</f>
        <v>76759.703200000004</v>
      </c>
      <c r="G11" s="8">
        <f>IF(G9*(1+$K$6)&lt;'Locality and Max Pay'!$D$7,G9*(1+$K$6),'Locality and Max Pay'!$D$7)</f>
        <v>86098.420800000007</v>
      </c>
      <c r="H11" s="8">
        <f>IF(H9*(1+$K$6)&lt;'Locality and Max Pay'!$D$7,H9*(1+$K$6),'Locality and Max Pay'!$D$7)</f>
        <v>101698.4366</v>
      </c>
      <c r="I11" s="8">
        <f>IF(I9*(1+$K$6)&lt;'Locality and Max Pay'!$D$7,I9*(1+$K$6),'Locality and Max Pay'!$D$7)</f>
        <v>122175.7784</v>
      </c>
      <c r="J11" s="8">
        <f>IF(J9*(1+$K$6)&lt;'Locality and Max Pay'!$D$7,J9*(1+$K$6),'Locality and Max Pay'!$D$7)</f>
        <v>146933.77840000001</v>
      </c>
      <c r="K11" s="8">
        <f>IF(K9*(1+$K$6)&lt;'Locality and Max Pay'!$D$7,K9*(1+$K$6),'Locality and Max Pay'!$D$7)</f>
        <v>181440.2409</v>
      </c>
      <c r="L11" s="8">
        <f>IF(L9*(1+$K$6)&lt;'Locality and Max Pay'!$D$7,L9*(1+$K$6),'Locality and Max Pay'!$D$7)</f>
        <v>213236.94029999999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</sheetData>
  <sheetProtection algorithmName="SHA-512" hashValue="BM9GMHytxTGxh+KZCHTDG3CZf5O8ecHE66IgZik9Sg/d6BgQW4pi0mtQQmL5vpdZ5Clkmul/mjMxF4eDSDUl1g==" saltValue="1VGhn2RxPR6Z0+shTv4Nng==" spinCount="100000" sheet="1" objects="1" scenarios="1"/>
  <mergeCells count="20">
    <mergeCell ref="A50:A51"/>
    <mergeCell ref="A53:A56"/>
    <mergeCell ref="A58:A61"/>
    <mergeCell ref="A45:A48"/>
    <mergeCell ref="A87:N87"/>
    <mergeCell ref="A63:A66"/>
    <mergeCell ref="A73:A76"/>
    <mergeCell ref="A78:A81"/>
    <mergeCell ref="A83:A86"/>
    <mergeCell ref="A68:A71"/>
    <mergeCell ref="A2:N2"/>
    <mergeCell ref="A40:A43"/>
    <mergeCell ref="A13:A14"/>
    <mergeCell ref="A16:A18"/>
    <mergeCell ref="A20:A23"/>
    <mergeCell ref="B6:H6"/>
    <mergeCell ref="A25:A28"/>
    <mergeCell ref="A30:A33"/>
    <mergeCell ref="A35:A38"/>
    <mergeCell ref="A4:N4"/>
  </mergeCells>
  <phoneticPr fontId="0" type="noConversion"/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P100"/>
  <sheetViews>
    <sheetView zoomScaleNormal="100" workbookViewId="0">
      <pane xSplit="1" ySplit="12" topLeftCell="B13" activePane="bottomRight" state="frozen"/>
      <selection pane="bottomRight" activeCell="K7" sqref="K7"/>
      <selection pane="bottomLeft" activeCell="A5" sqref="A5"/>
      <selection pane="topRight" activeCell="A5" sqref="A5"/>
    </sheetView>
  </sheetViews>
  <sheetFormatPr defaultColWidth="9.28515625" defaultRowHeight="13.15" zeroHeight="1"/>
  <cols>
    <col min="1" max="1" width="19.28515625" style="21" customWidth="1"/>
    <col min="2" max="7" width="11.5703125" style="21" customWidth="1"/>
    <col min="8" max="8" width="13.28515625" style="21" customWidth="1"/>
    <col min="9" max="9" width="12.7109375" style="21" customWidth="1"/>
    <col min="10" max="10" width="14.28515625" style="21" customWidth="1"/>
    <col min="11" max="11" width="13.42578125" style="21" customWidth="1"/>
    <col min="12" max="14" width="11.5703125" style="21" customWidth="1"/>
    <col min="15" max="16384" width="9.28515625" style="21"/>
  </cols>
  <sheetData>
    <row r="1" spans="1:14" ht="3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0.25" customHeight="1">
      <c r="A2" s="126" t="str">
        <f>'Locality and Max Pay'!$F$13</f>
        <v>Core Compensation Plan Pay Bands, effective January 12, 2025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8"/>
    </row>
    <row r="3" spans="1:14" ht="12.7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30" customHeight="1">
      <c r="A4" s="13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40"/>
    </row>
    <row r="5" spans="1:14">
      <c r="A5" s="103" t="s">
        <v>122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5.75" customHeight="1">
      <c r="A6" s="16" t="s">
        <v>208</v>
      </c>
      <c r="B6" s="135" t="s">
        <v>8</v>
      </c>
      <c r="C6" s="136"/>
      <c r="D6" s="136"/>
      <c r="E6" s="136"/>
      <c r="F6" s="136"/>
      <c r="G6" s="136"/>
      <c r="H6" s="137"/>
      <c r="I6" s="151"/>
      <c r="J6" s="47" t="s">
        <v>124</v>
      </c>
      <c r="K6" s="152">
        <f>VLOOKUP(B6,'Locality and Max Pay'!A:B,2,FALSE)</f>
        <v>0.20349999999999999</v>
      </c>
      <c r="L6" s="153"/>
      <c r="M6" s="153"/>
      <c r="N6" s="154"/>
    </row>
    <row r="7" spans="1:14" ht="12.75" customHeight="1">
      <c r="A7" s="2" t="s">
        <v>125</v>
      </c>
      <c r="B7" s="3" t="s">
        <v>126</v>
      </c>
      <c r="C7" s="3" t="s">
        <v>127</v>
      </c>
      <c r="D7" s="3" t="s">
        <v>128</v>
      </c>
      <c r="E7" s="3" t="s">
        <v>129</v>
      </c>
      <c r="F7" s="3" t="s">
        <v>130</v>
      </c>
      <c r="G7" s="3" t="s">
        <v>131</v>
      </c>
      <c r="H7" s="3" t="s">
        <v>132</v>
      </c>
      <c r="I7" s="3" t="s">
        <v>133</v>
      </c>
      <c r="J7" s="3" t="s">
        <v>134</v>
      </c>
      <c r="K7" s="3" t="s">
        <v>135</v>
      </c>
      <c r="L7" s="3" t="s">
        <v>136</v>
      </c>
      <c r="M7" s="3" t="s">
        <v>137</v>
      </c>
      <c r="N7" s="3" t="s">
        <v>138</v>
      </c>
    </row>
    <row r="8" spans="1:14">
      <c r="A8" s="4" t="s">
        <v>139</v>
      </c>
      <c r="B8" s="48">
        <f>'No Locality'!B8</f>
        <v>22279</v>
      </c>
      <c r="C8" s="48">
        <f>'No Locality'!C8</f>
        <v>25464</v>
      </c>
      <c r="D8" s="48">
        <f>'No Locality'!D8</f>
        <v>28774</v>
      </c>
      <c r="E8" s="48">
        <f>'No Locality'!E8</f>
        <v>33866</v>
      </c>
      <c r="F8" s="48">
        <f>'No Locality'!F8</f>
        <v>41339</v>
      </c>
      <c r="G8" s="48">
        <f>'No Locality'!G8</f>
        <v>46366</v>
      </c>
      <c r="H8" s="48">
        <f>'No Locality'!H8</f>
        <v>52998</v>
      </c>
      <c r="I8" s="48">
        <f>'No Locality'!I8</f>
        <v>63671</v>
      </c>
      <c r="J8" s="48">
        <f>'No Locality'!J8</f>
        <v>76585</v>
      </c>
      <c r="K8" s="48">
        <f>'No Locality'!K8</f>
        <v>94544</v>
      </c>
      <c r="L8" s="48">
        <f>'No Locality'!L8</f>
        <v>111171</v>
      </c>
      <c r="M8" s="48">
        <f>'No Locality'!M8</f>
        <v>132790</v>
      </c>
      <c r="N8" s="48">
        <f>'No Locality'!N8</f>
        <v>156392</v>
      </c>
    </row>
    <row r="9" spans="1:14" ht="13.9" thickBot="1">
      <c r="A9" s="6" t="s">
        <v>140</v>
      </c>
      <c r="B9" s="49">
        <f>'No Locality'!B9</f>
        <v>32339</v>
      </c>
      <c r="C9" s="49">
        <f>'No Locality'!C9</f>
        <v>36923</v>
      </c>
      <c r="D9" s="49">
        <f>'No Locality'!D9</f>
        <v>43159</v>
      </c>
      <c r="E9" s="49">
        <f>'No Locality'!E9</f>
        <v>50798</v>
      </c>
      <c r="F9" s="49">
        <f>'No Locality'!F9</f>
        <v>62008</v>
      </c>
      <c r="G9" s="49">
        <f>'No Locality'!G9</f>
        <v>69552</v>
      </c>
      <c r="H9" s="49">
        <f>'No Locality'!H9</f>
        <v>82154</v>
      </c>
      <c r="I9" s="49">
        <f>'No Locality'!I9</f>
        <v>98696</v>
      </c>
      <c r="J9" s="49">
        <f>'No Locality'!J9</f>
        <v>118696</v>
      </c>
      <c r="K9" s="49">
        <f>'No Locality'!K9</f>
        <v>146571</v>
      </c>
      <c r="L9" s="49">
        <f>'No Locality'!L9</f>
        <v>172257</v>
      </c>
      <c r="M9" s="49">
        <f>'No Locality'!M9</f>
        <v>205872</v>
      </c>
      <c r="N9" s="49">
        <f>'No Locality'!N9</f>
        <v>211175</v>
      </c>
    </row>
    <row r="10" spans="1:14" ht="12.75" customHeight="1">
      <c r="A10" s="7" t="s">
        <v>141</v>
      </c>
      <c r="B10" s="8">
        <f>IF(B8*(1+$K$6)&lt;'Locality and Max Pay'!$D$7,B8*(1+$K$6),'Locality and Max Pay'!$D$7)</f>
        <v>26812.7765</v>
      </c>
      <c r="C10" s="8">
        <f>IF(C8*(1+$K$6)&lt;'Locality and Max Pay'!$D$7,C8*(1+$K$6),'Locality and Max Pay'!$D$7)</f>
        <v>30645.923999999999</v>
      </c>
      <c r="D10" s="8">
        <f>IF(D8*(1+$K$6)&lt;'Locality and Max Pay'!$D$7,D8*(1+$K$6),'Locality and Max Pay'!$D$7)</f>
        <v>34629.508999999998</v>
      </c>
      <c r="E10" s="8">
        <f>IF(E8*(1+$K$6)&lt;'Locality and Max Pay'!$D$7,E8*(1+$K$6),'Locality and Max Pay'!$D$7)</f>
        <v>40757.731</v>
      </c>
      <c r="F10" s="8">
        <f>IF(F8*(1+$K$6)&lt;'Locality and Max Pay'!$D$7,F8*(1+$K$6),'Locality and Max Pay'!$D$7)</f>
        <v>49751.486499999999</v>
      </c>
      <c r="G10" s="8">
        <f>IF(G8*(1+$K$6)&lt;'Locality and Max Pay'!$D$7,G8*(1+$K$6),'Locality and Max Pay'!$D$7)</f>
        <v>55801.481</v>
      </c>
      <c r="H10" s="8">
        <f>IF(H8*(1+$K$6)&lt;'Locality and Max Pay'!$D$7,H8*(1+$K$6),'Locality and Max Pay'!$D$7)</f>
        <v>63783.093000000001</v>
      </c>
      <c r="I10" s="8">
        <f>IF(I8*(1+$K$6)&lt;'Locality and Max Pay'!$D$7,I8*(1+$K$6),'Locality and Max Pay'!$D$7)</f>
        <v>76628.048500000004</v>
      </c>
      <c r="J10" s="8">
        <f>IF(J8*(1+$K$6)&lt;'Locality and Max Pay'!$D$7,J8*(1+$K$6),'Locality and Max Pay'!$D$7)</f>
        <v>92170.047500000001</v>
      </c>
      <c r="K10" s="8">
        <f>IF(K8*(1+$K$6)&lt;'Locality and Max Pay'!$D$7,K8*(1+$K$6),'Locality and Max Pay'!$D$7)</f>
        <v>113783.704</v>
      </c>
      <c r="L10" s="8">
        <f>IF(L8*(1+$K$6)&lt;'Locality and Max Pay'!$D$7,L8*(1+$K$6),'Locality and Max Pay'!$D$7)</f>
        <v>133794.2985</v>
      </c>
      <c r="M10" s="8">
        <f>IF(M8*(1+$K$6)&lt;'Locality and Max Pay'!$D$7,M8*(1+$K$6),'Locality and Max Pay'!$D$7)</f>
        <v>159812.76500000001</v>
      </c>
      <c r="N10" s="8">
        <f>IF(N8*(1+$K$6)&lt;'Locality and Max Pay'!$D$7,N8*(1+$K$6),'Locality and Max Pay'!$D$7)</f>
        <v>188217.772</v>
      </c>
    </row>
    <row r="11" spans="1:14" ht="12.75" customHeight="1">
      <c r="A11" s="4" t="s">
        <v>142</v>
      </c>
      <c r="B11" s="8">
        <f>IF(B9*(1+$K$6)&lt;'Locality and Max Pay'!$D$7,B9*(1+$K$6),'Locality and Max Pay'!$D$7)</f>
        <v>38919.986499999999</v>
      </c>
      <c r="C11" s="8">
        <f>IF(C9*(1+$K$6)&lt;'Locality and Max Pay'!$D$7,C9*(1+$K$6),'Locality and Max Pay'!$D$7)</f>
        <v>44436.830500000004</v>
      </c>
      <c r="D11" s="8">
        <f>IF(D9*(1+$K$6)&lt;'Locality and Max Pay'!$D$7,D9*(1+$K$6),'Locality and Max Pay'!$D$7)</f>
        <v>51941.856500000002</v>
      </c>
      <c r="E11" s="8">
        <f>IF(E9*(1+$K$6)&lt;'Locality and Max Pay'!$D$7,E9*(1+$K$6),'Locality and Max Pay'!$D$7)</f>
        <v>61135.393000000004</v>
      </c>
      <c r="F11" s="8">
        <f>IF(F9*(1+$K$6)&lt;'Locality and Max Pay'!$D$7,F9*(1+$K$6),'Locality and Max Pay'!$D$7)</f>
        <v>74626.627999999997</v>
      </c>
      <c r="G11" s="8">
        <f>IF(G9*(1+$K$6)&lt;'Locality and Max Pay'!$D$7,G9*(1+$K$6),'Locality and Max Pay'!$D$7)</f>
        <v>83705.831999999995</v>
      </c>
      <c r="H11" s="8">
        <f>IF(H9*(1+$K$6)&lt;'Locality and Max Pay'!$D$7,H9*(1+$K$6),'Locality and Max Pay'!$D$7)</f>
        <v>98872.339000000007</v>
      </c>
      <c r="I11" s="8">
        <f>IF(I9*(1+$K$6)&lt;'Locality and Max Pay'!$D$7,I9*(1+$K$6),'Locality and Max Pay'!$D$7)</f>
        <v>118780.636</v>
      </c>
      <c r="J11" s="8">
        <f>IF(J9*(1+$K$6)&lt;'Locality and Max Pay'!$D$7,J9*(1+$K$6),'Locality and Max Pay'!$D$7)</f>
        <v>142850.636</v>
      </c>
      <c r="K11" s="8">
        <f>IF(K9*(1+$K$6)&lt;'Locality and Max Pay'!$D$7,K9*(1+$K$6),'Locality and Max Pay'!$D$7)</f>
        <v>176398.1985</v>
      </c>
      <c r="L11" s="8">
        <f>IF(L9*(1+$K$6)&lt;'Locality and Max Pay'!$D$7,L9*(1+$K$6),'Locality and Max Pay'!$D$7)</f>
        <v>207311.29949999999</v>
      </c>
      <c r="M11" s="8">
        <f>IF(M9*(1+$K$6)&lt;'Locality and Max Pay'!$D$7,M9*(1+$K$6),'Locality and Max Pay'!$D$7)</f>
        <v>225700</v>
      </c>
      <c r="N11" s="8">
        <f>IF(N9*(1+$K$6)&lt;'Locality and Max Pay'!$D$7,N9*(1+$K$6),'Locality and Max Pay'!$D$7)</f>
        <v>225700</v>
      </c>
    </row>
    <row r="12" spans="1:14" customFormat="1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8"/>
    </row>
    <row r="13" spans="1:14" customFormat="1">
      <c r="A13" s="138" t="s">
        <v>143</v>
      </c>
      <c r="B13" s="11"/>
      <c r="C13" s="12" t="s">
        <v>144</v>
      </c>
      <c r="D13" s="12" t="s">
        <v>145</v>
      </c>
      <c r="E13" s="12" t="s">
        <v>146</v>
      </c>
      <c r="F13" s="11"/>
      <c r="G13" s="11"/>
      <c r="H13" s="11"/>
      <c r="I13" s="11"/>
      <c r="J13" s="11"/>
      <c r="K13" s="11"/>
      <c r="L13" s="11"/>
      <c r="M13" s="11"/>
      <c r="N13" s="11"/>
    </row>
    <row r="14" spans="1:14" customFormat="1">
      <c r="A14" s="138"/>
      <c r="B14" s="11"/>
      <c r="C14" s="13" t="s">
        <v>147</v>
      </c>
      <c r="D14" s="13" t="s">
        <v>148</v>
      </c>
      <c r="E14" s="13" t="s">
        <v>149</v>
      </c>
      <c r="F14" s="11"/>
      <c r="G14" s="11"/>
      <c r="H14" s="11"/>
      <c r="I14" s="11"/>
      <c r="J14" s="11"/>
      <c r="K14" s="11"/>
      <c r="L14" s="11"/>
      <c r="M14" s="11"/>
      <c r="N14" s="11"/>
    </row>
    <row r="15" spans="1:14" customFormat="1">
      <c r="A15" s="14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4" customFormat="1">
      <c r="A16" s="134" t="s">
        <v>150</v>
      </c>
      <c r="B16" s="11"/>
      <c r="C16" s="11"/>
      <c r="D16" s="12" t="s">
        <v>144</v>
      </c>
      <c r="E16" s="12" t="s">
        <v>145</v>
      </c>
      <c r="F16" s="12" t="s">
        <v>146</v>
      </c>
      <c r="G16" s="11"/>
      <c r="H16" s="11"/>
      <c r="I16" s="11"/>
      <c r="J16" s="11"/>
      <c r="K16" s="11"/>
      <c r="L16" s="11"/>
      <c r="M16" s="11"/>
      <c r="N16" s="11"/>
    </row>
    <row r="17" spans="1:14" customFormat="1">
      <c r="A17" s="134"/>
      <c r="B17" s="11"/>
      <c r="C17" s="11"/>
      <c r="D17" s="13" t="s">
        <v>151</v>
      </c>
      <c r="E17" s="13" t="s">
        <v>152</v>
      </c>
      <c r="F17" s="13" t="s">
        <v>153</v>
      </c>
      <c r="G17" s="11"/>
      <c r="H17" s="11"/>
      <c r="I17" s="11"/>
      <c r="J17" s="11"/>
      <c r="K17" s="11"/>
      <c r="L17" s="11"/>
      <c r="M17" s="11"/>
      <c r="N17" s="11"/>
    </row>
    <row r="18" spans="1:14" customFormat="1">
      <c r="A18" s="134"/>
      <c r="B18" s="11"/>
      <c r="C18" s="11"/>
      <c r="D18" s="11"/>
      <c r="E18" s="11"/>
      <c r="F18" s="11"/>
      <c r="G18" s="12" t="s">
        <v>154</v>
      </c>
      <c r="H18" s="12" t="s">
        <v>155</v>
      </c>
      <c r="I18" s="11"/>
      <c r="J18" s="11"/>
      <c r="K18" s="11"/>
      <c r="L18" s="11"/>
      <c r="M18" s="11"/>
      <c r="N18" s="11"/>
    </row>
    <row r="19" spans="1:14" customFormat="1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customFormat="1">
      <c r="A20" s="134" t="s">
        <v>156</v>
      </c>
      <c r="B20" s="11"/>
      <c r="C20" s="11"/>
      <c r="D20" s="11"/>
      <c r="E20" s="12" t="s">
        <v>144</v>
      </c>
      <c r="F20" s="12" t="s">
        <v>145</v>
      </c>
      <c r="G20" s="12" t="s">
        <v>146</v>
      </c>
      <c r="H20" s="11"/>
      <c r="I20" s="11"/>
      <c r="J20" s="11"/>
      <c r="K20" s="11"/>
      <c r="L20" s="11"/>
      <c r="M20" s="11"/>
      <c r="N20" s="11"/>
    </row>
    <row r="21" spans="1:14" customFormat="1">
      <c r="A21" s="134"/>
      <c r="B21" s="11"/>
      <c r="C21" s="11"/>
      <c r="D21" s="11"/>
      <c r="E21" s="13" t="s">
        <v>157</v>
      </c>
      <c r="F21" s="13" t="s">
        <v>153</v>
      </c>
      <c r="G21" s="13" t="s">
        <v>158</v>
      </c>
      <c r="H21" s="11"/>
      <c r="I21" s="11"/>
      <c r="J21" s="11"/>
      <c r="K21" s="11"/>
      <c r="L21" s="11"/>
      <c r="M21" s="11"/>
      <c r="N21" s="11"/>
    </row>
    <row r="22" spans="1:14" customFormat="1">
      <c r="A22" s="134"/>
      <c r="B22" s="11"/>
      <c r="C22" s="11"/>
      <c r="D22" s="11"/>
      <c r="E22" s="11"/>
      <c r="F22" s="11"/>
      <c r="G22" s="11"/>
      <c r="H22" s="12" t="s">
        <v>154</v>
      </c>
      <c r="I22" s="12" t="s">
        <v>155</v>
      </c>
      <c r="J22" s="11"/>
      <c r="K22" s="11"/>
      <c r="L22" s="11"/>
      <c r="M22" s="11"/>
      <c r="N22" s="11"/>
    </row>
    <row r="23" spans="1:14" customFormat="1">
      <c r="A23" s="134"/>
      <c r="B23" s="11"/>
      <c r="C23" s="11"/>
      <c r="D23" s="11"/>
      <c r="E23" s="11"/>
      <c r="F23" s="11"/>
      <c r="G23" s="11"/>
      <c r="H23" s="13" t="s">
        <v>159</v>
      </c>
      <c r="I23" s="13" t="s">
        <v>160</v>
      </c>
      <c r="J23" s="11"/>
      <c r="K23" s="11"/>
      <c r="L23" s="11"/>
      <c r="M23" s="11"/>
      <c r="N23" s="11"/>
    </row>
    <row r="24" spans="1:14" customFormat="1">
      <c r="A24" s="14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customFormat="1">
      <c r="A25" s="134" t="s">
        <v>161</v>
      </c>
      <c r="B25" s="11"/>
      <c r="C25" s="11"/>
      <c r="D25" s="11"/>
      <c r="E25" s="11"/>
      <c r="F25" s="12" t="s">
        <v>144</v>
      </c>
      <c r="G25" s="12" t="s">
        <v>145</v>
      </c>
      <c r="H25" s="12" t="s">
        <v>146</v>
      </c>
      <c r="I25" s="11"/>
      <c r="J25" s="11"/>
      <c r="K25" s="11"/>
      <c r="L25" s="11"/>
      <c r="M25" s="11"/>
      <c r="N25" s="11"/>
    </row>
    <row r="26" spans="1:14" customFormat="1">
      <c r="A26" s="134"/>
      <c r="B26" s="11"/>
      <c r="C26" s="11"/>
      <c r="D26" s="11"/>
      <c r="E26" s="11"/>
      <c r="F26" s="13" t="s">
        <v>152</v>
      </c>
      <c r="G26" s="13" t="s">
        <v>153</v>
      </c>
      <c r="H26" s="13" t="s">
        <v>162</v>
      </c>
      <c r="I26" s="11"/>
      <c r="J26" s="11"/>
      <c r="K26" s="11"/>
      <c r="L26" s="11"/>
      <c r="M26" s="11"/>
      <c r="N26" s="11"/>
    </row>
    <row r="27" spans="1:14" customFormat="1">
      <c r="A27" s="134"/>
      <c r="B27" s="11"/>
      <c r="C27" s="11"/>
      <c r="D27" s="11"/>
      <c r="E27" s="11"/>
      <c r="F27" s="11"/>
      <c r="G27" s="11"/>
      <c r="H27" s="11"/>
      <c r="I27" s="12" t="s">
        <v>154</v>
      </c>
      <c r="J27" s="12" t="s">
        <v>155</v>
      </c>
      <c r="K27" s="11"/>
      <c r="L27" s="11"/>
      <c r="M27" s="11"/>
      <c r="N27" s="11"/>
    </row>
    <row r="28" spans="1:14" customFormat="1">
      <c r="A28" s="134"/>
      <c r="B28" s="11"/>
      <c r="C28" s="11"/>
      <c r="D28" s="11"/>
      <c r="E28" s="11"/>
      <c r="F28" s="11"/>
      <c r="G28" s="11"/>
      <c r="H28" s="11"/>
      <c r="I28" s="13" t="s">
        <v>163</v>
      </c>
      <c r="J28" s="13" t="s">
        <v>164</v>
      </c>
      <c r="K28" s="11"/>
      <c r="L28" s="11"/>
      <c r="M28" s="11"/>
      <c r="N28" s="11"/>
    </row>
    <row r="29" spans="1:14" customFormat="1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ht="16.5" customHeight="1">
      <c r="A30" s="134" t="s">
        <v>165</v>
      </c>
      <c r="B30" s="12"/>
      <c r="C30" s="12"/>
      <c r="D30" s="12"/>
      <c r="E30" s="12"/>
      <c r="F30" s="12"/>
      <c r="G30" s="12" t="s">
        <v>144</v>
      </c>
      <c r="H30" s="12" t="s">
        <v>145</v>
      </c>
      <c r="I30" s="12" t="s">
        <v>146</v>
      </c>
      <c r="J30" s="12"/>
      <c r="K30" s="12"/>
      <c r="L30" s="12"/>
      <c r="M30" s="12"/>
      <c r="N30" s="12"/>
    </row>
    <row r="31" spans="1:14" ht="16.5" customHeight="1">
      <c r="A31" s="134"/>
      <c r="B31" s="12"/>
      <c r="C31" s="12"/>
      <c r="D31" s="12"/>
      <c r="E31" s="12"/>
      <c r="F31" s="12"/>
      <c r="G31" s="23" t="s">
        <v>166</v>
      </c>
      <c r="H31" s="23" t="s">
        <v>167</v>
      </c>
      <c r="I31" s="23" t="s">
        <v>168</v>
      </c>
      <c r="J31" s="12"/>
      <c r="K31" s="12"/>
      <c r="L31" s="12"/>
      <c r="M31" s="12"/>
      <c r="N31" s="12"/>
    </row>
    <row r="32" spans="1:14" ht="16.5" customHeight="1">
      <c r="A32" s="134"/>
      <c r="B32" s="12"/>
      <c r="C32" s="12"/>
      <c r="D32" s="12"/>
      <c r="E32" s="12"/>
      <c r="F32" s="12"/>
      <c r="G32" s="12"/>
      <c r="H32" s="12"/>
      <c r="I32" s="12"/>
      <c r="J32" s="12" t="s">
        <v>154</v>
      </c>
      <c r="K32" s="12" t="s">
        <v>155</v>
      </c>
      <c r="L32" s="12"/>
      <c r="M32" s="12"/>
      <c r="N32" s="12"/>
    </row>
    <row r="33" spans="1:14" ht="16.5" customHeight="1">
      <c r="A33" s="134"/>
      <c r="B33" s="12"/>
      <c r="C33" s="12"/>
      <c r="D33" s="12"/>
      <c r="E33" s="12"/>
      <c r="F33" s="12"/>
      <c r="G33" s="12"/>
      <c r="H33" s="12"/>
      <c r="I33" s="12"/>
      <c r="J33" s="23" t="s">
        <v>169</v>
      </c>
      <c r="K33" s="23" t="s">
        <v>170</v>
      </c>
      <c r="L33" s="12"/>
      <c r="M33" s="12"/>
      <c r="N33" s="12"/>
    </row>
    <row r="34" spans="1:14" ht="16.5" customHeight="1">
      <c r="A34" s="24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.5" customHeight="1">
      <c r="A35" s="134" t="s">
        <v>171</v>
      </c>
      <c r="B35" s="12"/>
      <c r="C35" s="12"/>
      <c r="D35" s="12"/>
      <c r="E35" s="12"/>
      <c r="F35" s="12"/>
      <c r="G35" s="12" t="s">
        <v>144</v>
      </c>
      <c r="H35" s="12" t="s">
        <v>145</v>
      </c>
      <c r="I35" s="12" t="s">
        <v>146</v>
      </c>
      <c r="J35" s="12" t="s">
        <v>172</v>
      </c>
      <c r="K35" s="12" t="s">
        <v>173</v>
      </c>
      <c r="L35" s="12"/>
      <c r="M35" s="12"/>
      <c r="N35" s="12"/>
    </row>
    <row r="36" spans="1:14" ht="16.5" customHeight="1">
      <c r="A36" s="134"/>
      <c r="B36" s="12"/>
      <c r="C36" s="12"/>
      <c r="D36" s="12"/>
      <c r="E36" s="12"/>
      <c r="F36" s="12"/>
      <c r="G36" s="23" t="s">
        <v>149</v>
      </c>
      <c r="H36" s="23" t="s">
        <v>167</v>
      </c>
      <c r="I36" s="23" t="s">
        <v>174</v>
      </c>
      <c r="J36" s="23" t="s">
        <v>175</v>
      </c>
      <c r="K36" s="23" t="s">
        <v>176</v>
      </c>
      <c r="L36" s="12"/>
      <c r="M36" s="12"/>
      <c r="N36" s="12"/>
    </row>
    <row r="37" spans="1:14" ht="16.5" customHeight="1">
      <c r="A37" s="134"/>
      <c r="B37" s="12"/>
      <c r="C37" s="12"/>
      <c r="D37" s="12"/>
      <c r="E37" s="12"/>
      <c r="F37" s="12"/>
      <c r="G37" s="12"/>
      <c r="H37" s="12"/>
      <c r="I37" s="12"/>
      <c r="J37" s="12" t="s">
        <v>154</v>
      </c>
      <c r="K37" s="12" t="s">
        <v>155</v>
      </c>
      <c r="L37" s="12" t="s">
        <v>177</v>
      </c>
      <c r="M37" s="12"/>
      <c r="N37" s="12"/>
    </row>
    <row r="38" spans="1:14" ht="16.5" customHeight="1">
      <c r="A38" s="134"/>
      <c r="B38" s="12"/>
      <c r="C38" s="12"/>
      <c r="D38" s="12"/>
      <c r="E38" s="12"/>
      <c r="F38" s="12"/>
      <c r="G38" s="12"/>
      <c r="H38" s="12"/>
      <c r="I38" s="12"/>
      <c r="J38" s="23" t="s">
        <v>169</v>
      </c>
      <c r="K38" s="23" t="s">
        <v>178</v>
      </c>
      <c r="L38" s="23" t="s">
        <v>179</v>
      </c>
      <c r="M38" s="12"/>
      <c r="N38" s="12"/>
    </row>
    <row r="39" spans="1:14" ht="16.5" customHeight="1">
      <c r="A39" s="24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ht="16.5" customHeight="1">
      <c r="A40" s="134" t="s">
        <v>180</v>
      </c>
      <c r="B40" s="12"/>
      <c r="C40" s="12"/>
      <c r="D40" s="12"/>
      <c r="E40" s="12"/>
      <c r="F40" s="12"/>
      <c r="G40" s="12"/>
      <c r="H40" s="12" t="s">
        <v>144</v>
      </c>
      <c r="I40" s="12" t="s">
        <v>145</v>
      </c>
      <c r="J40" s="12" t="s">
        <v>146</v>
      </c>
      <c r="K40" s="12" t="s">
        <v>172</v>
      </c>
      <c r="L40" s="12" t="s">
        <v>173</v>
      </c>
      <c r="M40" s="12"/>
      <c r="N40" s="12"/>
    </row>
    <row r="41" spans="1:14" ht="16.5" customHeight="1">
      <c r="A41" s="134"/>
      <c r="B41" s="12"/>
      <c r="C41" s="12"/>
      <c r="D41" s="12"/>
      <c r="E41" s="12"/>
      <c r="F41" s="12"/>
      <c r="G41" s="12"/>
      <c r="H41" s="23" t="s">
        <v>149</v>
      </c>
      <c r="I41" s="23" t="s">
        <v>181</v>
      </c>
      <c r="J41" s="23" t="s">
        <v>175</v>
      </c>
      <c r="K41" s="23" t="s">
        <v>178</v>
      </c>
      <c r="L41" s="23" t="s">
        <v>182</v>
      </c>
      <c r="M41" s="12"/>
      <c r="N41" s="12"/>
    </row>
    <row r="42" spans="1:14" ht="16.5" customHeight="1">
      <c r="A42" s="134"/>
      <c r="B42" s="12"/>
      <c r="C42" s="12"/>
      <c r="D42" s="12"/>
      <c r="E42" s="12"/>
      <c r="F42" s="12"/>
      <c r="G42" s="12"/>
      <c r="H42" s="12"/>
      <c r="I42" s="12"/>
      <c r="J42" s="12"/>
      <c r="K42" s="12" t="s">
        <v>154</v>
      </c>
      <c r="L42" s="12" t="s">
        <v>155</v>
      </c>
      <c r="M42" s="12" t="s">
        <v>177</v>
      </c>
      <c r="N42" s="12"/>
    </row>
    <row r="43" spans="1:14" ht="16.5" customHeight="1">
      <c r="A43" s="134"/>
      <c r="B43" s="12"/>
      <c r="C43" s="12"/>
      <c r="D43" s="12"/>
      <c r="E43" s="12"/>
      <c r="F43" s="12"/>
      <c r="G43" s="12"/>
      <c r="H43" s="12"/>
      <c r="I43" s="12"/>
      <c r="J43" s="12"/>
      <c r="K43" s="23" t="s">
        <v>183</v>
      </c>
      <c r="L43" s="23" t="s">
        <v>182</v>
      </c>
      <c r="M43" s="23" t="s">
        <v>184</v>
      </c>
      <c r="N43" s="23"/>
    </row>
    <row r="44" spans="1:14" ht="16.5" customHeight="1">
      <c r="A44" s="24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6.5" customHeight="1">
      <c r="A45" s="134" t="s">
        <v>185</v>
      </c>
      <c r="B45" s="12"/>
      <c r="C45" s="12"/>
      <c r="D45" s="12"/>
      <c r="E45" s="12"/>
      <c r="F45" s="12"/>
      <c r="G45" s="12"/>
      <c r="H45" s="12" t="s">
        <v>144</v>
      </c>
      <c r="I45" s="12" t="s">
        <v>145</v>
      </c>
      <c r="J45" s="12" t="s">
        <v>146</v>
      </c>
      <c r="K45" s="12" t="s">
        <v>172</v>
      </c>
      <c r="L45" s="12" t="s">
        <v>173</v>
      </c>
      <c r="M45" s="12"/>
      <c r="N45" s="12"/>
    </row>
    <row r="46" spans="1:14" ht="16.5" customHeight="1">
      <c r="A46" s="134"/>
      <c r="B46" s="12"/>
      <c r="C46" s="12"/>
      <c r="D46" s="12"/>
      <c r="E46" s="12"/>
      <c r="F46" s="12"/>
      <c r="G46" s="12"/>
      <c r="H46" s="23" t="s">
        <v>186</v>
      </c>
      <c r="I46" s="23" t="s">
        <v>187</v>
      </c>
      <c r="J46" s="23" t="s">
        <v>175</v>
      </c>
      <c r="K46" s="23" t="s">
        <v>178</v>
      </c>
      <c r="L46" s="23" t="s">
        <v>182</v>
      </c>
      <c r="M46" s="12"/>
      <c r="N46" s="12"/>
    </row>
    <row r="47" spans="1:14" ht="16.5" customHeight="1">
      <c r="A47" s="134"/>
      <c r="B47" s="12"/>
      <c r="C47" s="12"/>
      <c r="D47" s="12"/>
      <c r="E47" s="12"/>
      <c r="F47" s="12"/>
      <c r="G47" s="12"/>
      <c r="H47" s="12"/>
      <c r="I47" s="12"/>
      <c r="J47" s="12"/>
      <c r="K47" s="12" t="s">
        <v>154</v>
      </c>
      <c r="L47" s="12" t="s">
        <v>155</v>
      </c>
      <c r="M47" s="12" t="s">
        <v>177</v>
      </c>
      <c r="N47" s="12"/>
    </row>
    <row r="48" spans="1:14" ht="16.5" customHeight="1">
      <c r="A48" s="134"/>
      <c r="B48" s="12"/>
      <c r="C48" s="12"/>
      <c r="D48" s="12"/>
      <c r="E48" s="12"/>
      <c r="F48" s="12"/>
      <c r="G48" s="12"/>
      <c r="H48" s="12"/>
      <c r="I48" s="12"/>
      <c r="J48" s="12"/>
      <c r="K48" s="23" t="s">
        <v>183</v>
      </c>
      <c r="L48" s="23" t="s">
        <v>182</v>
      </c>
      <c r="M48" s="23" t="s">
        <v>184</v>
      </c>
      <c r="N48" s="23"/>
    </row>
    <row r="49" spans="1:16" ht="16.5" customHeight="1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46"/>
      <c r="P49" s="46"/>
    </row>
    <row r="50" spans="1:16" s="27" customFormat="1" ht="16.5" customHeight="1">
      <c r="A50" s="130" t="s">
        <v>188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 t="s">
        <v>189</v>
      </c>
      <c r="N50" s="20" t="s">
        <v>190</v>
      </c>
      <c r="O50" s="149"/>
      <c r="P50" s="149"/>
    </row>
    <row r="51" spans="1:16" s="27" customFormat="1" ht="17.25" customHeight="1">
      <c r="A51" s="13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 t="s">
        <v>191</v>
      </c>
      <c r="N51" s="20" t="s">
        <v>182</v>
      </c>
      <c r="O51" s="149"/>
      <c r="P51" s="149"/>
    </row>
    <row r="52" spans="1:16" s="27" customFormat="1" ht="16.5" customHeight="1">
      <c r="A52" s="28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49"/>
      <c r="P52" s="149"/>
    </row>
    <row r="53" spans="1:16" s="27" customFormat="1" ht="16.5" customHeight="1">
      <c r="A53" s="130" t="s">
        <v>192</v>
      </c>
      <c r="B53" s="20"/>
      <c r="C53" s="20"/>
      <c r="D53" s="20"/>
      <c r="E53" s="20"/>
      <c r="F53" s="20"/>
      <c r="G53" s="20"/>
      <c r="H53" s="19" t="s">
        <v>144</v>
      </c>
      <c r="I53" s="19" t="s">
        <v>145</v>
      </c>
      <c r="J53" s="19" t="s">
        <v>146</v>
      </c>
      <c r="K53" s="19" t="s">
        <v>172</v>
      </c>
      <c r="L53" s="20"/>
      <c r="M53" s="20"/>
      <c r="N53" s="20"/>
      <c r="O53" s="149"/>
      <c r="P53" s="149"/>
    </row>
    <row r="54" spans="1:16" s="27" customFormat="1" ht="16.5" customHeight="1">
      <c r="A54" s="131"/>
      <c r="B54" s="20"/>
      <c r="C54" s="20"/>
      <c r="D54" s="20"/>
      <c r="E54" s="20"/>
      <c r="F54" s="20"/>
      <c r="G54" s="20"/>
      <c r="H54" s="29" t="s">
        <v>193</v>
      </c>
      <c r="I54" s="29" t="s">
        <v>194</v>
      </c>
      <c r="J54" s="29" t="s">
        <v>175</v>
      </c>
      <c r="K54" s="29" t="s">
        <v>178</v>
      </c>
      <c r="L54" s="20"/>
      <c r="M54" s="20"/>
      <c r="N54" s="20"/>
      <c r="O54" s="149"/>
      <c r="P54" s="149"/>
    </row>
    <row r="55" spans="1:16" s="27" customFormat="1" ht="16.5" customHeight="1">
      <c r="A55" s="131"/>
      <c r="B55" s="20"/>
      <c r="C55" s="20"/>
      <c r="D55" s="20"/>
      <c r="E55" s="20"/>
      <c r="F55" s="20"/>
      <c r="G55" s="20"/>
      <c r="H55" s="29"/>
      <c r="I55" s="29"/>
      <c r="J55" s="29"/>
      <c r="K55" s="19" t="s">
        <v>154</v>
      </c>
      <c r="L55" s="20"/>
      <c r="M55" s="20"/>
      <c r="N55" s="20"/>
      <c r="O55" s="149"/>
      <c r="P55" s="149"/>
    </row>
    <row r="56" spans="1:16" s="27" customFormat="1" ht="16.5" customHeight="1">
      <c r="A56" s="132"/>
      <c r="B56" s="20"/>
      <c r="C56" s="20"/>
      <c r="D56" s="20"/>
      <c r="E56" s="20"/>
      <c r="F56" s="20"/>
      <c r="G56" s="20"/>
      <c r="H56" s="29"/>
      <c r="I56" s="29"/>
      <c r="J56" s="29"/>
      <c r="K56" s="29" t="s">
        <v>195</v>
      </c>
      <c r="L56" s="20"/>
      <c r="M56" s="20"/>
      <c r="N56" s="20"/>
      <c r="O56" s="149"/>
      <c r="P56" s="149"/>
    </row>
    <row r="57" spans="1:16" s="27" customFormat="1" ht="16.5" customHeight="1">
      <c r="A57" s="28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49"/>
      <c r="P57" s="149"/>
    </row>
    <row r="58" spans="1:16" s="27" customFormat="1" ht="16.5" customHeight="1">
      <c r="A58" s="130" t="s">
        <v>196</v>
      </c>
      <c r="B58" s="20"/>
      <c r="C58" s="20"/>
      <c r="D58" s="20"/>
      <c r="E58" s="20"/>
      <c r="F58" s="20"/>
      <c r="G58" s="19" t="s">
        <v>144</v>
      </c>
      <c r="H58" s="19" t="s">
        <v>145</v>
      </c>
      <c r="I58" s="19" t="s">
        <v>146</v>
      </c>
      <c r="J58" s="19" t="s">
        <v>172</v>
      </c>
      <c r="K58" s="19" t="s">
        <v>173</v>
      </c>
      <c r="L58" s="20"/>
      <c r="M58" s="20"/>
      <c r="N58" s="20"/>
      <c r="O58" s="149"/>
      <c r="P58" s="149"/>
    </row>
    <row r="59" spans="1:16" s="27" customFormat="1" ht="16.5" customHeight="1">
      <c r="A59" s="131"/>
      <c r="B59" s="20"/>
      <c r="C59" s="20"/>
      <c r="D59" s="20"/>
      <c r="E59" s="20"/>
      <c r="F59" s="20"/>
      <c r="G59" s="29" t="s">
        <v>193</v>
      </c>
      <c r="H59" s="29" t="s">
        <v>167</v>
      </c>
      <c r="I59" s="29" t="s">
        <v>174</v>
      </c>
      <c r="J59" s="29" t="s">
        <v>175</v>
      </c>
      <c r="K59" s="29" t="s">
        <v>176</v>
      </c>
      <c r="L59" s="20"/>
      <c r="M59" s="20"/>
      <c r="N59" s="20"/>
      <c r="O59" s="149"/>
      <c r="P59" s="149"/>
    </row>
    <row r="60" spans="1:16" s="27" customFormat="1" ht="16.5" customHeight="1">
      <c r="A60" s="131"/>
      <c r="B60" s="20"/>
      <c r="C60" s="20"/>
      <c r="D60" s="20"/>
      <c r="E60" s="20"/>
      <c r="F60" s="20"/>
      <c r="G60" s="20"/>
      <c r="H60" s="20"/>
      <c r="I60" s="20"/>
      <c r="J60" s="19" t="s">
        <v>154</v>
      </c>
      <c r="K60" s="19" t="s">
        <v>155</v>
      </c>
      <c r="L60" s="19" t="s">
        <v>177</v>
      </c>
      <c r="M60" s="20"/>
      <c r="N60" s="30"/>
      <c r="O60" s="33"/>
      <c r="P60" s="150"/>
    </row>
    <row r="61" spans="1:16" s="27" customFormat="1" ht="16.5" customHeight="1">
      <c r="A61" s="132"/>
      <c r="B61" s="20"/>
      <c r="C61" s="20"/>
      <c r="D61" s="20"/>
      <c r="E61" s="20"/>
      <c r="F61" s="20"/>
      <c r="G61" s="20"/>
      <c r="H61" s="20"/>
      <c r="I61" s="20"/>
      <c r="J61" s="29" t="s">
        <v>197</v>
      </c>
      <c r="K61" s="29" t="s">
        <v>178</v>
      </c>
      <c r="L61" s="29" t="s">
        <v>182</v>
      </c>
      <c r="M61" s="20"/>
      <c r="N61" s="30"/>
      <c r="O61" s="33"/>
      <c r="P61" s="150"/>
    </row>
    <row r="62" spans="1:16" s="27" customFormat="1" ht="16.5" customHeight="1">
      <c r="A62" s="28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31"/>
      <c r="O62" s="155"/>
      <c r="P62" s="150"/>
    </row>
    <row r="63" spans="1:16" s="27" customFormat="1" ht="16.5" customHeight="1">
      <c r="A63" s="130" t="s">
        <v>198</v>
      </c>
      <c r="B63" s="20"/>
      <c r="C63" s="20"/>
      <c r="D63" s="20"/>
      <c r="E63" s="20"/>
      <c r="F63" s="20"/>
      <c r="G63" s="20"/>
      <c r="H63" s="19" t="s">
        <v>144</v>
      </c>
      <c r="I63" s="19" t="s">
        <v>145</v>
      </c>
      <c r="J63" s="19" t="s">
        <v>146</v>
      </c>
      <c r="K63" s="19" t="s">
        <v>172</v>
      </c>
      <c r="L63" s="19" t="s">
        <v>173</v>
      </c>
      <c r="M63" s="20"/>
      <c r="N63" s="30"/>
      <c r="O63" s="33"/>
      <c r="P63" s="150"/>
    </row>
    <row r="64" spans="1:16" s="27" customFormat="1" ht="16.5" customHeight="1">
      <c r="A64" s="131"/>
      <c r="B64" s="20"/>
      <c r="C64" s="20"/>
      <c r="D64" s="20"/>
      <c r="E64" s="20"/>
      <c r="F64" s="20"/>
      <c r="G64" s="20"/>
      <c r="H64" s="29" t="s">
        <v>163</v>
      </c>
      <c r="I64" s="29" t="s">
        <v>174</v>
      </c>
      <c r="J64" s="29" t="s">
        <v>175</v>
      </c>
      <c r="K64" s="29" t="s">
        <v>178</v>
      </c>
      <c r="L64" s="29" t="s">
        <v>182</v>
      </c>
      <c r="M64" s="20"/>
      <c r="N64" s="30"/>
      <c r="O64" s="33"/>
      <c r="P64" s="150"/>
    </row>
    <row r="65" spans="1:16" s="27" customFormat="1" ht="16.5" customHeight="1">
      <c r="A65" s="131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19" t="s">
        <v>154</v>
      </c>
      <c r="M65" s="19" t="s">
        <v>155</v>
      </c>
      <c r="N65" s="32" t="s">
        <v>177</v>
      </c>
      <c r="O65" s="33"/>
      <c r="P65" s="150"/>
    </row>
    <row r="66" spans="1:16" s="27" customFormat="1" ht="16.5" customHeight="1">
      <c r="A66" s="132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9" t="s">
        <v>182</v>
      </c>
      <c r="M66" s="20"/>
      <c r="N66" s="30"/>
      <c r="O66" s="33"/>
      <c r="P66" s="150"/>
    </row>
    <row r="67" spans="1:16" s="27" customFormat="1" ht="16.5" customHeight="1">
      <c r="A67" s="28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31"/>
      <c r="O67" s="155"/>
      <c r="P67" s="150"/>
    </row>
    <row r="68" spans="1:16" s="27" customFormat="1" ht="16.5" customHeight="1">
      <c r="A68" s="130" t="s">
        <v>199</v>
      </c>
      <c r="B68" s="20"/>
      <c r="C68" s="20"/>
      <c r="D68" s="20"/>
      <c r="E68" s="20"/>
      <c r="F68" s="20"/>
      <c r="G68" s="20"/>
      <c r="H68" s="19" t="s">
        <v>144</v>
      </c>
      <c r="I68" s="19" t="s">
        <v>145</v>
      </c>
      <c r="J68" s="19" t="s">
        <v>146</v>
      </c>
      <c r="K68" s="19" t="s">
        <v>172</v>
      </c>
      <c r="L68" s="19" t="s">
        <v>173</v>
      </c>
      <c r="M68" s="20"/>
      <c r="N68" s="30"/>
      <c r="O68" s="155"/>
      <c r="P68" s="150"/>
    </row>
    <row r="69" spans="1:16" s="27" customFormat="1" ht="16.5" customHeight="1">
      <c r="A69" s="131"/>
      <c r="B69" s="20"/>
      <c r="C69" s="20"/>
      <c r="D69" s="20"/>
      <c r="E69" s="20"/>
      <c r="F69" s="20"/>
      <c r="G69" s="20"/>
      <c r="H69" s="29" t="s">
        <v>193</v>
      </c>
      <c r="I69" s="29" t="s">
        <v>200</v>
      </c>
      <c r="J69" s="29" t="s">
        <v>175</v>
      </c>
      <c r="K69" s="29" t="s">
        <v>178</v>
      </c>
      <c r="L69" s="29" t="s">
        <v>182</v>
      </c>
      <c r="M69" s="20"/>
      <c r="N69" s="30"/>
      <c r="O69" s="155"/>
      <c r="P69" s="150"/>
    </row>
    <row r="70" spans="1:16" s="27" customFormat="1" ht="16.5" customHeight="1">
      <c r="A70" s="131"/>
      <c r="B70" s="20"/>
      <c r="C70" s="20"/>
      <c r="D70" s="20"/>
      <c r="E70" s="20"/>
      <c r="F70" s="20"/>
      <c r="G70" s="20"/>
      <c r="H70" s="20"/>
      <c r="I70" s="20"/>
      <c r="J70" s="20"/>
      <c r="K70" s="19" t="s">
        <v>201</v>
      </c>
      <c r="L70" s="20" t="s">
        <v>155</v>
      </c>
      <c r="M70" s="20" t="s">
        <v>177</v>
      </c>
      <c r="N70" s="30"/>
      <c r="O70" s="155"/>
      <c r="P70" s="150"/>
    </row>
    <row r="71" spans="1:16" s="27" customFormat="1" ht="16.5" customHeight="1">
      <c r="A71" s="132"/>
      <c r="B71" s="20"/>
      <c r="C71" s="20"/>
      <c r="D71" s="20"/>
      <c r="E71" s="20"/>
      <c r="F71" s="20"/>
      <c r="G71" s="20"/>
      <c r="H71" s="20"/>
      <c r="I71" s="20"/>
      <c r="J71" s="20"/>
      <c r="K71" s="29" t="s">
        <v>183</v>
      </c>
      <c r="L71" s="29" t="s">
        <v>182</v>
      </c>
      <c r="M71" s="20"/>
      <c r="N71" s="30"/>
      <c r="O71" s="155"/>
      <c r="P71" s="150"/>
    </row>
    <row r="72" spans="1:16" s="27" customFormat="1" ht="16.5" customHeight="1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31"/>
      <c r="O72" s="155"/>
      <c r="P72" s="150"/>
    </row>
    <row r="73" spans="1:16" s="27" customFormat="1" ht="16.5" customHeight="1">
      <c r="A73" s="130" t="s">
        <v>202</v>
      </c>
      <c r="B73" s="20"/>
      <c r="C73" s="20"/>
      <c r="D73" s="20"/>
      <c r="E73" s="20"/>
      <c r="F73" s="20"/>
      <c r="G73" s="20"/>
      <c r="H73" s="19" t="s">
        <v>144</v>
      </c>
      <c r="I73" s="19" t="s">
        <v>145</v>
      </c>
      <c r="J73" s="19" t="s">
        <v>146</v>
      </c>
      <c r="K73" s="19" t="s">
        <v>172</v>
      </c>
      <c r="L73" s="19" t="s">
        <v>173</v>
      </c>
      <c r="M73" s="20"/>
      <c r="N73" s="30"/>
      <c r="O73" s="33"/>
      <c r="P73" s="150"/>
    </row>
    <row r="74" spans="1:16" s="27" customFormat="1" ht="16.5" customHeight="1">
      <c r="A74" s="131"/>
      <c r="B74" s="20"/>
      <c r="C74" s="20"/>
      <c r="D74" s="20"/>
      <c r="E74" s="20"/>
      <c r="F74" s="20"/>
      <c r="G74" s="20"/>
      <c r="H74" s="29" t="s">
        <v>193</v>
      </c>
      <c r="I74" s="29" t="s">
        <v>200</v>
      </c>
      <c r="J74" s="29" t="s">
        <v>175</v>
      </c>
      <c r="K74" s="29" t="s">
        <v>178</v>
      </c>
      <c r="L74" s="29" t="s">
        <v>182</v>
      </c>
      <c r="M74" s="20"/>
      <c r="N74" s="30"/>
      <c r="O74" s="33"/>
      <c r="P74" s="150"/>
    </row>
    <row r="75" spans="1:16" s="27" customFormat="1" ht="16.5" customHeight="1">
      <c r="A75" s="131"/>
      <c r="B75" s="20"/>
      <c r="C75" s="20"/>
      <c r="D75" s="20"/>
      <c r="E75" s="20"/>
      <c r="F75" s="20"/>
      <c r="G75" s="20"/>
      <c r="H75" s="20"/>
      <c r="I75" s="20"/>
      <c r="J75" s="20"/>
      <c r="K75" s="19" t="s">
        <v>154</v>
      </c>
      <c r="L75" s="19" t="s">
        <v>155</v>
      </c>
      <c r="M75" s="19" t="s">
        <v>177</v>
      </c>
      <c r="N75" s="30"/>
      <c r="O75" s="33"/>
      <c r="P75" s="150"/>
    </row>
    <row r="76" spans="1:16" s="27" customFormat="1" ht="16.5" customHeight="1">
      <c r="A76" s="132"/>
      <c r="B76" s="20"/>
      <c r="C76" s="20"/>
      <c r="D76" s="20"/>
      <c r="E76" s="20"/>
      <c r="F76" s="20"/>
      <c r="G76" s="20"/>
      <c r="H76" s="20"/>
      <c r="I76" s="20"/>
      <c r="J76" s="20"/>
      <c r="K76" s="29" t="s">
        <v>183</v>
      </c>
      <c r="L76" s="29" t="s">
        <v>182</v>
      </c>
      <c r="M76" s="20"/>
      <c r="N76" s="30"/>
      <c r="O76" s="33"/>
      <c r="P76" s="150"/>
    </row>
    <row r="77" spans="1:16" s="27" customFormat="1" ht="16.5" customHeight="1">
      <c r="A77" s="28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31"/>
      <c r="O77" s="155"/>
      <c r="P77" s="150"/>
    </row>
    <row r="78" spans="1:16" s="27" customFormat="1" ht="16.5" customHeight="1">
      <c r="A78" s="130" t="s">
        <v>203</v>
      </c>
      <c r="B78" s="20"/>
      <c r="C78" s="20"/>
      <c r="D78" s="20"/>
      <c r="E78" s="20"/>
      <c r="F78" s="20"/>
      <c r="G78" s="19" t="s">
        <v>144</v>
      </c>
      <c r="H78" s="19" t="s">
        <v>145</v>
      </c>
      <c r="I78" s="19" t="s">
        <v>146</v>
      </c>
      <c r="J78" s="19" t="s">
        <v>172</v>
      </c>
      <c r="K78" s="20"/>
      <c r="L78" s="20"/>
      <c r="M78" s="20"/>
      <c r="N78" s="30"/>
      <c r="O78" s="33"/>
      <c r="P78" s="150"/>
    </row>
    <row r="79" spans="1:16" s="27" customFormat="1" ht="16.5" customHeight="1">
      <c r="A79" s="131"/>
      <c r="B79" s="20"/>
      <c r="C79" s="20"/>
      <c r="D79" s="20"/>
      <c r="E79" s="20"/>
      <c r="F79" s="20"/>
      <c r="G79" s="29" t="s">
        <v>193</v>
      </c>
      <c r="H79" s="29" t="s">
        <v>167</v>
      </c>
      <c r="I79" s="29" t="s">
        <v>174</v>
      </c>
      <c r="J79" s="29" t="s">
        <v>175</v>
      </c>
      <c r="K79" s="20"/>
      <c r="L79" s="20"/>
      <c r="M79" s="20"/>
      <c r="N79" s="30"/>
      <c r="O79" s="33"/>
      <c r="P79" s="150"/>
    </row>
    <row r="80" spans="1:16" s="27" customFormat="1" ht="16.5" customHeight="1">
      <c r="A80" s="131"/>
      <c r="B80" s="20"/>
      <c r="C80" s="20"/>
      <c r="D80" s="20"/>
      <c r="E80" s="20"/>
      <c r="F80" s="20"/>
      <c r="G80" s="20"/>
      <c r="H80" s="20"/>
      <c r="I80" s="20"/>
      <c r="J80" s="19" t="s">
        <v>154</v>
      </c>
      <c r="K80" s="19" t="s">
        <v>155</v>
      </c>
      <c r="L80" s="19" t="s">
        <v>177</v>
      </c>
      <c r="M80" s="20"/>
      <c r="N80" s="30"/>
      <c r="O80" s="33"/>
      <c r="P80" s="150"/>
    </row>
    <row r="81" spans="1:16" s="27" customFormat="1" ht="16.5" customHeight="1">
      <c r="A81" s="132"/>
      <c r="B81" s="20"/>
      <c r="C81" s="20"/>
      <c r="D81" s="20"/>
      <c r="E81" s="20"/>
      <c r="F81" s="20"/>
      <c r="G81" s="20"/>
      <c r="H81" s="20"/>
      <c r="I81" s="20"/>
      <c r="J81" s="29" t="s">
        <v>169</v>
      </c>
      <c r="K81" s="29" t="s">
        <v>178</v>
      </c>
      <c r="L81" s="29" t="s">
        <v>182</v>
      </c>
      <c r="M81" s="20"/>
      <c r="N81" s="30"/>
      <c r="O81" s="33"/>
      <c r="P81" s="150"/>
    </row>
    <row r="82" spans="1:16" s="27" customFormat="1" ht="16.5" customHeight="1">
      <c r="A82" s="28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31"/>
      <c r="O82" s="155"/>
      <c r="P82" s="150"/>
    </row>
    <row r="83" spans="1:16" s="27" customFormat="1" ht="16.5" customHeight="1">
      <c r="A83" s="133" t="s">
        <v>204</v>
      </c>
      <c r="B83" s="20"/>
      <c r="C83" s="20"/>
      <c r="D83" s="20"/>
      <c r="E83" s="20"/>
      <c r="F83" s="20"/>
      <c r="G83" s="20"/>
      <c r="H83" s="20"/>
      <c r="I83" s="19" t="s">
        <v>144</v>
      </c>
      <c r="J83" s="19" t="s">
        <v>145</v>
      </c>
      <c r="K83" s="19" t="s">
        <v>146</v>
      </c>
      <c r="L83" s="19" t="s">
        <v>172</v>
      </c>
      <c r="M83" s="20"/>
      <c r="N83" s="30"/>
      <c r="O83" s="33"/>
      <c r="P83" s="150"/>
    </row>
    <row r="84" spans="1:16" s="27" customFormat="1" ht="16.5" customHeight="1">
      <c r="A84" s="133"/>
      <c r="B84" s="20"/>
      <c r="C84" s="20"/>
      <c r="D84" s="20"/>
      <c r="E84" s="20"/>
      <c r="F84" s="20"/>
      <c r="G84" s="20"/>
      <c r="H84" s="20"/>
      <c r="I84" s="29" t="s">
        <v>205</v>
      </c>
      <c r="J84" s="29" t="s">
        <v>175</v>
      </c>
      <c r="K84" s="29" t="s">
        <v>178</v>
      </c>
      <c r="L84" s="29" t="s">
        <v>182</v>
      </c>
      <c r="M84" s="20"/>
      <c r="N84" s="30"/>
      <c r="O84" s="33"/>
      <c r="P84" s="150"/>
    </row>
    <row r="85" spans="1:16" s="27" customFormat="1" ht="16.5" customHeight="1">
      <c r="A85" s="133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19" t="s">
        <v>154</v>
      </c>
      <c r="M85" s="20"/>
      <c r="N85" s="30"/>
      <c r="O85" s="33"/>
      <c r="P85" s="150"/>
    </row>
    <row r="86" spans="1:16" s="27" customFormat="1" ht="16.5" customHeight="1">
      <c r="A86" s="133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9" t="s">
        <v>182</v>
      </c>
      <c r="M86" s="20"/>
      <c r="N86" s="30"/>
      <c r="O86" s="33"/>
      <c r="P86" s="150"/>
    </row>
    <row r="87" spans="1:16" s="27" customFormat="1" ht="16.5" customHeight="1">
      <c r="A87" s="129" t="s">
        <v>206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50"/>
      <c r="P87" s="150"/>
    </row>
    <row r="88" spans="1:16" customFormat="1">
      <c r="A88" s="46"/>
    </row>
    <row r="89" spans="1:16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</row>
    <row r="90" spans="1:16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</row>
    <row r="91" spans="1:16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</row>
    <row r="92" spans="1:16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</row>
    <row r="93" spans="1:16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</row>
    <row r="94" spans="1:16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</row>
    <row r="95" spans="1:16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</row>
    <row r="96" spans="1:16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</row>
    <row r="97"/>
    <row r="98"/>
    <row r="99"/>
    <row r="100"/>
  </sheetData>
  <sheetProtection algorithmName="SHA-512" hashValue="bZO3cEngNUVh8wzRox9sdkS7pwnXR/baWPgkntW/cqKWTyRZ9j1rfoYDxh+gwYjKsdb0Xt/l+ova1/HA44/j7g==" saltValue="AyGyN69/kYCS0qAmYu5NRg==" spinCount="100000" sheet="1" objects="1" scenarios="1"/>
  <mergeCells count="20">
    <mergeCell ref="A83:A86"/>
    <mergeCell ref="A87:N87"/>
    <mergeCell ref="A53:A56"/>
    <mergeCell ref="A58:A61"/>
    <mergeCell ref="A63:A66"/>
    <mergeCell ref="A68:A71"/>
    <mergeCell ref="A73:A76"/>
    <mergeCell ref="A78:A81"/>
    <mergeCell ref="A50:A51"/>
    <mergeCell ref="A2:N2"/>
    <mergeCell ref="A4:N4"/>
    <mergeCell ref="B6:H6"/>
    <mergeCell ref="A13:A14"/>
    <mergeCell ref="A16:A18"/>
    <mergeCell ref="A20:A23"/>
    <mergeCell ref="A25:A28"/>
    <mergeCell ref="A30:A33"/>
    <mergeCell ref="A35:A38"/>
    <mergeCell ref="A40:A43"/>
    <mergeCell ref="A45:A48"/>
  </mergeCells>
  <pageMargins left="0.5" right="0.5" top="1" bottom="0.5" header="0.5" footer="0.5"/>
  <pageSetup scale="53" orientation="portrait" r:id="rId1"/>
  <headerFooter alignWithMargins="0">
    <oddHeader xml:space="preserve">&amp;C&amp;"Arial,Bold"&amp;12&amp;UConversion From FG to Core Compensation Plan
Pay Bands With Locality&amp;"Arial,Regular"&amp;10&amp;U
</oddHeader>
    <oddFooter xml:space="preserve">&amp;L&amp;"Arial,Bold"&amp;8AHB-300&amp;C&amp;"Arial,Bold"&amp;8&amp;F&amp;R&amp;"Arial,Bold"&amp;8&amp;A&amp;"Arial,Regular"&amp;10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7842B0159474F931A90B0C39F3B7D" ma:contentTypeVersion="15" ma:contentTypeDescription="Create a new document." ma:contentTypeScope="" ma:versionID="aa5ffedfe403f3e872afa0d033e54024">
  <xsd:schema xmlns:xsd="http://www.w3.org/2001/XMLSchema" xmlns:xs="http://www.w3.org/2001/XMLSchema" xmlns:p="http://schemas.microsoft.com/office/2006/metadata/properties" xmlns:ns2="aca00e6f-e624-4622-9653-8b8f924fe115" xmlns:ns3="420691a6-0199-4acc-bb1e-72c25ef627c8" targetNamespace="http://schemas.microsoft.com/office/2006/metadata/properties" ma:root="true" ma:fieldsID="df7f929acbab1c084bba93ade180b613" ns2:_="" ns3:_="">
    <xsd:import namespace="aca00e6f-e624-4622-9653-8b8f924fe115"/>
    <xsd:import namespace="420691a6-0199-4acc-bb1e-72c25ef62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00e6f-e624-4622-9653-8b8f924fe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2e69889-3f5c-4d03-949d-b90f720ff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691a6-0199-4acc-bb1e-72c25ef627c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90a41a-b9f3-4aeb-ad0b-d8896771de05}" ma:internalName="TaxCatchAll" ma:showField="CatchAllData" ma:web="420691a6-0199-4acc-bb1e-72c25ef62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a00e6f-e624-4622-9653-8b8f924fe115">
      <Terms xmlns="http://schemas.microsoft.com/office/infopath/2007/PartnerControls"/>
    </lcf76f155ced4ddcb4097134ff3c332f>
    <TaxCatchAll xmlns="420691a6-0199-4acc-bb1e-72c25ef627c8" xsi:nil="true"/>
  </documentManagement>
</p:properties>
</file>

<file path=customXml/itemProps1.xml><?xml version="1.0" encoding="utf-8"?>
<ds:datastoreItem xmlns:ds="http://schemas.openxmlformats.org/officeDocument/2006/customXml" ds:itemID="{8A7D8530-6022-4F8F-9F2D-D78B4CB2F2BA}"/>
</file>

<file path=customXml/itemProps2.xml><?xml version="1.0" encoding="utf-8"?>
<ds:datastoreItem xmlns:ds="http://schemas.openxmlformats.org/officeDocument/2006/customXml" ds:itemID="{4E67DA5F-C733-421B-A322-5AE8E14F464D}"/>
</file>

<file path=customXml/itemProps3.xml><?xml version="1.0" encoding="utf-8"?>
<ds:datastoreItem xmlns:ds="http://schemas.openxmlformats.org/officeDocument/2006/customXml" ds:itemID="{69149B5C-3B73-44AB-9CC5-602E18312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FAA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Gerald Demuth</dc:creator>
  <cp:keywords/>
  <dc:description/>
  <cp:lastModifiedBy>Rossi, Chris CTR (FAA)</cp:lastModifiedBy>
  <cp:revision/>
  <dcterms:created xsi:type="dcterms:W3CDTF">2000-01-22T20:32:42Z</dcterms:created>
  <dcterms:modified xsi:type="dcterms:W3CDTF">2025-01-24T14:51:03Z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0x0101004F87842B0159474F931A90B0C39F3B7D</vt:lpwstr>
  </property>
  <property fmtid="{D5CDD505-2E9C-101B-9397-08002B2CF9AE}" pid="3" name="MediaServiceImageTags">
    <vt:lpwstr/>
  </property>
</Properties>
</file>