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vsaacokcfs1.avs.faa.gov\ahr\awa\office\AHB\AHB-300\Pay Tables and Pay Tools (Record Mgmt 6 yrs)\2025\Upload\"/>
    </mc:Choice>
  </mc:AlternateContent>
  <xr:revisionPtr revIDLastSave="0" documentId="14_{805D0087-FB25-470B-9005-53532662D223}" xr6:coauthVersionLast="47" xr6:coauthVersionMax="47" xr10:uidLastSave="{00000000-0000-0000-0000-000000000000}"/>
  <workbookProtection workbookAlgorithmName="SHA-512" workbookHashValue="XYGOY8v1NzUJj9uS6eGbPI7I7I2qt1ICCdb/a9ainxWBRUS93pCpINN51ZYROaw38ZtLi5BckmK8exumeGuokg==" workbookSaltValue="PWcmczP6dyZTSMPAZzgPGQ==" workbookSpinCount="100000" lockStructure="1"/>
  <bookViews>
    <workbookView xWindow="-108" yWindow="-108" windowWidth="23256" windowHeight="12456" tabRatio="907" firstSheet="2" activeTab="2" xr2:uid="{00000000-000D-0000-FFFF-FFFF00000000}"/>
  </bookViews>
  <sheets>
    <sheet name="Locality and Max Pay" sheetId="113" state="hidden" r:id="rId1"/>
    <sheet name="NO LOCALITY Prior Year" sheetId="134" state="hidden" r:id="rId2"/>
    <sheet name="LOCALITY INDEX" sheetId="110" r:id="rId3"/>
    <sheet name="NO LOCALITY" sheetId="1" r:id="rId4"/>
    <sheet name="ak" sheetId="111" r:id="rId5"/>
    <sheet name="Albany" sheetId="114" r:id="rId6"/>
    <sheet name="Albuquerque" sheetId="115" r:id="rId7"/>
    <sheet name="atl" sheetId="75" r:id="rId8"/>
    <sheet name="Austin" sheetId="116" r:id="rId9"/>
    <sheet name="Birm" sheetId="127" r:id="rId10"/>
    <sheet name="bos" sheetId="76" r:id="rId11"/>
    <sheet name="bu" sheetId="77" r:id="rId12"/>
    <sheet name="Burl" sheetId="128" r:id="rId13"/>
    <sheet name="Charlotte" sheetId="117" r:id="rId14"/>
    <sheet name="chi" sheetId="78" r:id="rId15"/>
    <sheet name="cin" sheetId="79" r:id="rId16"/>
    <sheet name="cle" sheetId="81" r:id="rId17"/>
    <sheet name="Colorado Springs" sheetId="118" r:id="rId18"/>
    <sheet name="col" sheetId="82" r:id="rId19"/>
    <sheet name="CorpusC" sheetId="129" r:id="rId20"/>
    <sheet name="DFW" sheetId="83" r:id="rId21"/>
    <sheet name="Davenport" sheetId="119" r:id="rId22"/>
    <sheet name="day" sheetId="84" r:id="rId23"/>
    <sheet name="den" sheetId="85" r:id="rId24"/>
    <sheet name="des" sheetId="133" r:id="rId25"/>
    <sheet name="det" sheetId="86" r:id="rId26"/>
    <sheet name="Fresno" sheetId="135" r:id="rId27"/>
    <sheet name="Harrisburg" sheetId="120" r:id="rId28"/>
    <sheet name="har" sheetId="87" r:id="rId29"/>
    <sheet name="hi" sheetId="112" r:id="rId30"/>
    <sheet name="hou" sheetId="88" r:id="rId31"/>
    <sheet name="hnt" sheetId="89" r:id="rId32"/>
    <sheet name="Ind" sheetId="90" r:id="rId33"/>
    <sheet name="Kansas City" sheetId="121" r:id="rId34"/>
    <sheet name="Laredo" sheetId="122" r:id="rId35"/>
    <sheet name="Las Vegas" sheetId="123" r:id="rId36"/>
    <sheet name="la" sheetId="91" r:id="rId37"/>
    <sheet name="mfl" sheetId="92" r:id="rId38"/>
    <sheet name="mil" sheetId="93" r:id="rId39"/>
    <sheet name="msp" sheetId="94" r:id="rId40"/>
    <sheet name="ny" sheetId="95" r:id="rId41"/>
    <sheet name="Omaha" sheetId="130" r:id="rId42"/>
    <sheet name="Palm Bay" sheetId="124" r:id="rId43"/>
    <sheet name="phl" sheetId="96" r:id="rId44"/>
    <sheet name="px" sheetId="97" r:id="rId45"/>
    <sheet name="pit" sheetId="98" r:id="rId46"/>
    <sheet name="por" sheetId="99" r:id="rId47"/>
    <sheet name="ra" sheetId="100" r:id="rId48"/>
    <sheet name="Reno" sheetId="136" r:id="rId49"/>
    <sheet name="rch" sheetId="101" r:id="rId50"/>
    <sheet name="Rochester" sheetId="137" r:id="rId51"/>
    <sheet name="sac" sheetId="102" r:id="rId52"/>
    <sheet name="San An" sheetId="131" r:id="rId53"/>
    <sheet name="sd" sheetId="103" r:id="rId54"/>
    <sheet name="sf" sheetId="104" r:id="rId55"/>
    <sheet name="sea" sheetId="105" r:id="rId56"/>
    <sheet name="Spokane" sheetId="138" r:id="rId57"/>
    <sheet name="St Louis" sheetId="125" r:id="rId58"/>
    <sheet name="Tucson" sheetId="126" r:id="rId59"/>
    <sheet name="VABN" sheetId="132" r:id="rId60"/>
    <sheet name="WDCB" sheetId="106" r:id="rId61"/>
    <sheet name="Intl" sheetId="108" r:id="rId62"/>
    <sheet name="rus" sheetId="109" r:id="rId63"/>
  </sheets>
  <externalReferences>
    <externalReference r:id="rId64"/>
  </externalReferences>
  <definedNames>
    <definedName name="_xlnm.Print_Area" localSheetId="4">ak!$A$1:$H$21</definedName>
    <definedName name="_xlnm.Print_Area" localSheetId="5">Albany!$A$1:$H$21</definedName>
    <definedName name="_xlnm.Print_Area" localSheetId="6">Albuquerque!$A$1:$H$21</definedName>
    <definedName name="_xlnm.Print_Area" localSheetId="7">atl!$A$1:$H$21</definedName>
    <definedName name="_xlnm.Print_Area" localSheetId="8">Austin!$A$1:$H$21</definedName>
    <definedName name="_xlnm.Print_Area" localSheetId="9">Birm!$A$1:$H$21</definedName>
    <definedName name="_xlnm.Print_Area" localSheetId="10">bos!$A$1:$H$21</definedName>
    <definedName name="_xlnm.Print_Area" localSheetId="11">bu!$A$1:$H$21</definedName>
    <definedName name="_xlnm.Print_Area" localSheetId="12">Burl!$A$1:$H$21</definedName>
    <definedName name="_xlnm.Print_Area" localSheetId="13">Charlotte!$A$1:$H$21</definedName>
    <definedName name="_xlnm.Print_Area" localSheetId="14">chi!$A$1:$H$21</definedName>
    <definedName name="_xlnm.Print_Area" localSheetId="15">cin!$A$1:$H$21</definedName>
    <definedName name="_xlnm.Print_Area" localSheetId="16">cle!$A$1:$H$21</definedName>
    <definedName name="_xlnm.Print_Area" localSheetId="18">col!$A$1:$H$21</definedName>
    <definedName name="_xlnm.Print_Area" localSheetId="17">'Colorado Springs'!$A$1:$H$21</definedName>
    <definedName name="_xlnm.Print_Area" localSheetId="19">CorpusC!$A$1:$H$21</definedName>
    <definedName name="_xlnm.Print_Area" localSheetId="21">Davenport!$A$1:$H$21</definedName>
    <definedName name="_xlnm.Print_Area" localSheetId="22">day!$A$1:$H$21</definedName>
    <definedName name="_xlnm.Print_Area" localSheetId="23">den!$A$1:$H$21</definedName>
    <definedName name="_xlnm.Print_Area" localSheetId="24">des!$A$1:$H$21</definedName>
    <definedName name="_xlnm.Print_Area" localSheetId="25">det!$A$1:$H$21</definedName>
    <definedName name="_xlnm.Print_Area" localSheetId="20">DFW!$A$1:$H$21</definedName>
    <definedName name="_xlnm.Print_Area" localSheetId="26">Fresno!$A$1:$H$21</definedName>
    <definedName name="_xlnm.Print_Area" localSheetId="28">har!$A$1:$H$21</definedName>
    <definedName name="_xlnm.Print_Area" localSheetId="27">Harrisburg!$A$1:$H$21</definedName>
    <definedName name="_xlnm.Print_Area" localSheetId="29">hi!$A$1:$H$21</definedName>
    <definedName name="_xlnm.Print_Area" localSheetId="31">hnt!$A$1:$H$21</definedName>
    <definedName name="_xlnm.Print_Area" localSheetId="30">hou!$A$1:$H$21</definedName>
    <definedName name="_xlnm.Print_Area" localSheetId="32">Ind!$A$1:$H$21</definedName>
    <definedName name="_xlnm.Print_Area" localSheetId="61">Intl!$A$1:$H$21</definedName>
    <definedName name="_xlnm.Print_Area" localSheetId="33">'Kansas City'!$A$1:$H$21</definedName>
    <definedName name="_xlnm.Print_Area" localSheetId="36">la!$A$1:$H$21</definedName>
    <definedName name="_xlnm.Print_Area" localSheetId="34">Laredo!$A$1:$H$21</definedName>
    <definedName name="_xlnm.Print_Area" localSheetId="35">'Las Vegas'!$A$1:$H$21</definedName>
    <definedName name="_xlnm.Print_Area" localSheetId="37">mfl!$A$1:$H$21</definedName>
    <definedName name="_xlnm.Print_Area" localSheetId="38">mil!$A$1:$H$21</definedName>
    <definedName name="_xlnm.Print_Area" localSheetId="39">msp!$A$1:$H$21</definedName>
    <definedName name="_xlnm.Print_Area" localSheetId="3">'NO LOCALITY'!$A$1:$H$21</definedName>
    <definedName name="_xlnm.Print_Area" localSheetId="1">'NO LOCALITY Prior Year'!$A$1:$H$21</definedName>
    <definedName name="_xlnm.Print_Area" localSheetId="40">ny!$A$1:$H$21</definedName>
    <definedName name="_xlnm.Print_Area" localSheetId="41">Omaha!$A$1:$H$21</definedName>
    <definedName name="_xlnm.Print_Area" localSheetId="42">'Palm Bay'!$A$1:$H$21</definedName>
    <definedName name="_xlnm.Print_Area" localSheetId="43">phl!$A$1:$H$21</definedName>
    <definedName name="_xlnm.Print_Area" localSheetId="45">pit!$A$1:$H$21</definedName>
    <definedName name="_xlnm.Print_Area" localSheetId="46">por!$A$1:$H$21</definedName>
    <definedName name="_xlnm.Print_Area" localSheetId="44">px!$A$1:$H$21</definedName>
    <definedName name="_xlnm.Print_Area" localSheetId="47">ra!$A$1:$H$21</definedName>
    <definedName name="_xlnm.Print_Area" localSheetId="49">rch!$A$1:$H$21</definedName>
    <definedName name="_xlnm.Print_Area" localSheetId="48">Reno!$A$1:$H$21</definedName>
    <definedName name="_xlnm.Print_Area" localSheetId="50">Rochester!$A$1:$H$21</definedName>
    <definedName name="_xlnm.Print_Area" localSheetId="62">rus!$A$1:$H$21</definedName>
    <definedName name="_xlnm.Print_Area" localSheetId="51">sac!$A$1:$H$21</definedName>
    <definedName name="_xlnm.Print_Area" localSheetId="52">'San An'!$A$1:$H$21</definedName>
    <definedName name="_xlnm.Print_Area" localSheetId="53">sd!$A$1:$H$21</definedName>
    <definedName name="_xlnm.Print_Area" localSheetId="55">sea!$A$1:$H$21</definedName>
    <definedName name="_xlnm.Print_Area" localSheetId="54">sf!$A$1:$H$21</definedName>
    <definedName name="_xlnm.Print_Area" localSheetId="56">Spokane!$A$1:$H$21</definedName>
    <definedName name="_xlnm.Print_Area" localSheetId="57">'St Louis'!$A$1:$H$21</definedName>
    <definedName name="_xlnm.Print_Area" localSheetId="58">Tucson!$A$1:$H$21</definedName>
    <definedName name="_xlnm.Print_Area" localSheetId="59">VABN!$A$1:$H$21</definedName>
    <definedName name="_xlnm.Print_Area" localSheetId="60">WDCB!$A$1:$H$21</definedName>
    <definedName name="varpaycap" localSheetId="5">'[1]NO LOCALITY'!#REF!</definedName>
    <definedName name="varpaycap" localSheetId="6">'[1]NO LOCALITY'!#REF!</definedName>
    <definedName name="varpaycap" localSheetId="8">'[1]NO LOCALITY'!#REF!</definedName>
    <definedName name="varpaycap" localSheetId="9">'[1]NO LOCALITY'!#REF!</definedName>
    <definedName name="varpaycap" localSheetId="12">'[1]NO LOCALITY'!#REF!</definedName>
    <definedName name="varpaycap" localSheetId="13">'[1]NO LOCALITY'!#REF!</definedName>
    <definedName name="varpaycap" localSheetId="17">'[1]NO LOCALITY'!#REF!</definedName>
    <definedName name="varpaycap" localSheetId="19">'[1]NO LOCALITY'!#REF!</definedName>
    <definedName name="varpaycap" localSheetId="21">'[1]NO LOCALITY'!#REF!</definedName>
    <definedName name="varpaycap" localSheetId="24">'[1]NO LOCALITY'!#REF!</definedName>
    <definedName name="varpaycap" localSheetId="27">'[1]NO LOCALITY'!#REF!</definedName>
    <definedName name="varpaycap" localSheetId="33">'[1]NO LOCALITY'!#REF!</definedName>
    <definedName name="varpaycap" localSheetId="34">'[1]NO LOCALITY'!#REF!</definedName>
    <definedName name="varpaycap" localSheetId="35">'[1]NO LOCALITY'!#REF!</definedName>
    <definedName name="varpaycap" localSheetId="1">'[1]NO LOCALITY'!#REF!</definedName>
    <definedName name="varpaycap" localSheetId="41">'[1]NO LOCALITY'!#REF!</definedName>
    <definedName name="varpaycap" localSheetId="42">'[1]NO LOCALITY'!#REF!</definedName>
    <definedName name="varpaycap" localSheetId="52">'[1]NO LOCALITY'!#REF!</definedName>
    <definedName name="varpaycap" localSheetId="57">'[1]NO LOCALITY'!#REF!</definedName>
    <definedName name="varpaycap" localSheetId="58">'[1]NO LOCALITY'!#REF!</definedName>
    <definedName name="varpaycap" localSheetId="59">'[1]NO LOCALITY'!#REF!</definedName>
    <definedName name="varpaycap">'[1]NO LOCALITY'!#REF!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09" l="1"/>
  <c r="G6" i="108"/>
  <c r="G6" i="106"/>
  <c r="G6" i="132"/>
  <c r="G6" i="126"/>
  <c r="G6" i="125"/>
  <c r="G6" i="138"/>
  <c r="G6" i="105"/>
  <c r="G6" i="104"/>
  <c r="G6" i="103"/>
  <c r="G6" i="131"/>
  <c r="G6" i="102"/>
  <c r="G6" i="137"/>
  <c r="G6" i="101"/>
  <c r="G6" i="136"/>
  <c r="G6" i="100"/>
  <c r="G6" i="99"/>
  <c r="G6" i="98"/>
  <c r="G6" i="97"/>
  <c r="G6" i="96"/>
  <c r="G6" i="124"/>
  <c r="G6" i="130"/>
  <c r="G6" i="95"/>
  <c r="G6" i="94"/>
  <c r="G6" i="93"/>
  <c r="G6" i="92"/>
  <c r="G6" i="91"/>
  <c r="G6" i="123"/>
  <c r="G6" i="122"/>
  <c r="G6" i="121"/>
  <c r="G6" i="90"/>
  <c r="G6" i="89"/>
  <c r="G6" i="88"/>
  <c r="G6" i="112"/>
  <c r="G6" i="87"/>
  <c r="G6" i="120"/>
  <c r="G6" i="135"/>
  <c r="G6" i="86"/>
  <c r="G6" i="133"/>
  <c r="G6" i="85"/>
  <c r="G6" i="84"/>
  <c r="G6" i="119"/>
  <c r="G6" i="83"/>
  <c r="G6" i="129"/>
  <c r="G6" i="82"/>
  <c r="G6" i="118"/>
  <c r="G6" i="81"/>
  <c r="G6" i="79"/>
  <c r="G6" i="78"/>
  <c r="G6" i="117"/>
  <c r="G6" i="128"/>
  <c r="G6" i="77"/>
  <c r="G6" i="76"/>
  <c r="G6" i="127"/>
  <c r="G6" i="116"/>
  <c r="G6" i="75"/>
  <c r="G6" i="115"/>
  <c r="G6" i="114"/>
  <c r="G6" i="111"/>
  <c r="B21" i="138"/>
  <c r="B3" i="138"/>
  <c r="B21" i="137"/>
  <c r="B3" i="137"/>
  <c r="B21" i="136"/>
  <c r="B3" i="136"/>
  <c r="B21" i="135"/>
  <c r="B3" i="135"/>
  <c r="D8" i="113"/>
  <c r="B21" i="133" l="1"/>
  <c r="B3" i="133"/>
  <c r="B21" i="132" l="1"/>
  <c r="B3" i="132"/>
  <c r="B21" i="131" l="1"/>
  <c r="B3" i="131"/>
  <c r="B21" i="130"/>
  <c r="B3" i="130"/>
  <c r="B21" i="129"/>
  <c r="B3" i="129"/>
  <c r="B21" i="128"/>
  <c r="B3" i="128"/>
  <c r="B21" i="127"/>
  <c r="B3" i="127"/>
  <c r="B21" i="126" l="1"/>
  <c r="B3" i="126"/>
  <c r="B21" i="125"/>
  <c r="B3" i="125"/>
  <c r="B21" i="124"/>
  <c r="B3" i="124"/>
  <c r="B21" i="123"/>
  <c r="B3" i="123"/>
  <c r="B21" i="122"/>
  <c r="B3" i="122"/>
  <c r="B21" i="121"/>
  <c r="B3" i="121"/>
  <c r="B21" i="120"/>
  <c r="B3" i="120"/>
  <c r="B21" i="119"/>
  <c r="B3" i="119"/>
  <c r="B21" i="118"/>
  <c r="B3" i="118"/>
  <c r="B21" i="117"/>
  <c r="B3" i="117"/>
  <c r="B21" i="116"/>
  <c r="B3" i="116"/>
  <c r="B21" i="115"/>
  <c r="B3" i="115"/>
  <c r="B21" i="114"/>
  <c r="B3" i="114"/>
  <c r="B21" i="111" l="1"/>
  <c r="B21" i="75"/>
  <c r="B21" i="76"/>
  <c r="B21" i="77"/>
  <c r="B21" i="78"/>
  <c r="B21" i="79"/>
  <c r="B21" i="81"/>
  <c r="B21" i="82"/>
  <c r="B21" i="83"/>
  <c r="B21" i="84"/>
  <c r="B21" i="85"/>
  <c r="B21" i="86"/>
  <c r="B21" i="87"/>
  <c r="B21" i="112"/>
  <c r="B21" i="88"/>
  <c r="B21" i="89"/>
  <c r="B21" i="90"/>
  <c r="B21" i="91"/>
  <c r="B21" i="92"/>
  <c r="B21" i="93"/>
  <c r="B21" i="94"/>
  <c r="B21" i="95"/>
  <c r="B21" i="96"/>
  <c r="B21" i="97"/>
  <c r="B21" i="98"/>
  <c r="B21" i="99"/>
  <c r="B21" i="100"/>
  <c r="B21" i="101"/>
  <c r="B21" i="102"/>
  <c r="B21" i="103"/>
  <c r="B21" i="104"/>
  <c r="B21" i="105"/>
  <c r="B21" i="106"/>
  <c r="B21" i="108"/>
  <c r="B21" i="109"/>
  <c r="B21" i="1"/>
  <c r="B3" i="111" l="1"/>
  <c r="B3" i="75"/>
  <c r="B3" i="76"/>
  <c r="B3" i="77"/>
  <c r="B3" i="78"/>
  <c r="B3" i="79"/>
  <c r="B3" i="81"/>
  <c r="B3" i="82"/>
  <c r="B3" i="83"/>
  <c r="B3" i="84"/>
  <c r="B3" i="85"/>
  <c r="B3" i="86"/>
  <c r="B3" i="87"/>
  <c r="B3" i="112"/>
  <c r="B3" i="88"/>
  <c r="B3" i="89"/>
  <c r="B3" i="90"/>
  <c r="B3" i="91"/>
  <c r="B3" i="92"/>
  <c r="B3" i="93"/>
  <c r="B3" i="94"/>
  <c r="B3" i="95"/>
  <c r="B3" i="96"/>
  <c r="B3" i="97"/>
  <c r="B3" i="98"/>
  <c r="B3" i="99"/>
  <c r="B3" i="100"/>
  <c r="B3" i="101"/>
  <c r="B3" i="102"/>
  <c r="B3" i="103"/>
  <c r="B3" i="104"/>
  <c r="B3" i="105"/>
  <c r="B3" i="106"/>
  <c r="B3" i="108"/>
  <c r="B3" i="109"/>
  <c r="B3" i="1"/>
  <c r="G17" i="1"/>
  <c r="E10" i="1"/>
  <c r="G13" i="1"/>
  <c r="G14" i="1"/>
  <c r="G10" i="1"/>
  <c r="E17" i="1"/>
  <c r="E8" i="1"/>
  <c r="E12" i="1"/>
  <c r="G18" i="1"/>
  <c r="E13" i="1"/>
  <c r="E9" i="1"/>
  <c r="G8" i="1"/>
  <c r="E16" i="1"/>
  <c r="G16" i="1"/>
  <c r="E18" i="1"/>
  <c r="G9" i="1"/>
  <c r="G12" i="1"/>
  <c r="E14" i="1"/>
  <c r="E18" i="137" l="1"/>
  <c r="E18" i="138"/>
  <c r="E18" i="136"/>
  <c r="E18" i="135"/>
  <c r="G18" i="78"/>
  <c r="G18" i="137"/>
  <c r="G18" i="138"/>
  <c r="G18" i="136"/>
  <c r="G18" i="135"/>
  <c r="E17" i="75"/>
  <c r="E17" i="136"/>
  <c r="E17" i="138"/>
  <c r="E17" i="135"/>
  <c r="E17" i="137"/>
  <c r="G16" i="102"/>
  <c r="G16" i="136"/>
  <c r="G16" i="138"/>
  <c r="G16" i="137"/>
  <c r="G16" i="135"/>
  <c r="E16" i="136"/>
  <c r="E16" i="135"/>
  <c r="E16" i="138"/>
  <c r="E16" i="137"/>
  <c r="G17" i="84"/>
  <c r="G17" i="137"/>
  <c r="G17" i="135"/>
  <c r="G17" i="136"/>
  <c r="G17" i="138"/>
  <c r="E13" i="93"/>
  <c r="E13" i="138"/>
  <c r="E13" i="135"/>
  <c r="E13" i="137"/>
  <c r="E13" i="136"/>
  <c r="E12" i="138"/>
  <c r="E12" i="137"/>
  <c r="E12" i="136"/>
  <c r="E12" i="135"/>
  <c r="E14" i="136"/>
  <c r="E14" i="138"/>
  <c r="E14" i="137"/>
  <c r="E14" i="135"/>
  <c r="G12" i="93"/>
  <c r="G12" i="136"/>
  <c r="G12" i="135"/>
  <c r="G12" i="137"/>
  <c r="G12" i="138"/>
  <c r="G14" i="137"/>
  <c r="G14" i="136"/>
  <c r="G14" i="135"/>
  <c r="G14" i="138"/>
  <c r="G13" i="138"/>
  <c r="G13" i="135"/>
  <c r="G13" i="136"/>
  <c r="G13" i="137"/>
  <c r="G8" i="136"/>
  <c r="G8" i="135"/>
  <c r="G8" i="138"/>
  <c r="G8" i="137"/>
  <c r="E9" i="135"/>
  <c r="E9" i="138"/>
  <c r="E9" i="137"/>
  <c r="E9" i="136"/>
  <c r="E8" i="78"/>
  <c r="E8" i="137"/>
  <c r="E8" i="138"/>
  <c r="E8" i="135"/>
  <c r="E8" i="136"/>
  <c r="G9" i="136"/>
  <c r="G9" i="135"/>
  <c r="G9" i="138"/>
  <c r="G9" i="137"/>
  <c r="G10" i="138"/>
  <c r="G10" i="136"/>
  <c r="G10" i="137"/>
  <c r="G10" i="135"/>
  <c r="E10" i="87"/>
  <c r="E10" i="136"/>
  <c r="E10" i="137"/>
  <c r="E10" i="135"/>
  <c r="E10" i="138"/>
  <c r="G8" i="111"/>
  <c r="E9" i="104"/>
  <c r="G13" i="81"/>
  <c r="E14" i="82"/>
  <c r="G9" i="79"/>
  <c r="E18" i="89"/>
  <c r="G10" i="96"/>
  <c r="G14" i="76"/>
  <c r="E10" i="128"/>
  <c r="E10" i="111"/>
  <c r="E10" i="89"/>
  <c r="E8" i="85"/>
  <c r="G10" i="82"/>
  <c r="E9" i="102"/>
  <c r="G10" i="112"/>
  <c r="E8" i="101"/>
  <c r="E17" i="125"/>
  <c r="G17" i="129"/>
  <c r="E17" i="106"/>
  <c r="G17" i="117"/>
  <c r="E17" i="83"/>
  <c r="G17" i="95"/>
  <c r="E17" i="94"/>
  <c r="G17" i="111"/>
  <c r="E17" i="91"/>
  <c r="G17" i="92"/>
  <c r="G17" i="85"/>
  <c r="E17" i="130"/>
  <c r="G18" i="89"/>
  <c r="E17" i="92"/>
  <c r="G17" i="94"/>
  <c r="G14" i="77"/>
  <c r="E13" i="95"/>
  <c r="E13" i="91"/>
  <c r="G14" i="87"/>
  <c r="G13" i="76"/>
  <c r="E13" i="101"/>
  <c r="G14" i="89"/>
  <c r="E13" i="89"/>
  <c r="G14" i="103"/>
  <c r="G13" i="111"/>
  <c r="G13" i="87"/>
  <c r="G13" i="106"/>
  <c r="G14" i="102"/>
  <c r="G13" i="97"/>
  <c r="G14" i="131"/>
  <c r="G13" i="127"/>
  <c r="E13" i="117"/>
  <c r="G14" i="117"/>
  <c r="G13" i="124"/>
  <c r="G8" i="131"/>
  <c r="G8" i="88"/>
  <c r="G8" i="86"/>
  <c r="G8" i="128"/>
  <c r="E9" i="121"/>
  <c r="E8" i="127"/>
  <c r="G10" i="127"/>
  <c r="G8" i="126"/>
  <c r="G10" i="119"/>
  <c r="G8" i="124"/>
  <c r="E9" i="120"/>
  <c r="E8" i="77"/>
  <c r="G10" i="87"/>
  <c r="E10" i="90"/>
  <c r="G8" i="130"/>
  <c r="E10" i="121"/>
  <c r="G8" i="114"/>
  <c r="E9" i="92"/>
  <c r="E8" i="102"/>
  <c r="G10" i="90"/>
  <c r="E10" i="100"/>
  <c r="E9" i="118"/>
  <c r="E8" i="124"/>
  <c r="G8" i="75"/>
  <c r="E9" i="101"/>
  <c r="E8" i="94"/>
  <c r="G10" i="86"/>
  <c r="E10" i="103"/>
  <c r="E14" i="101"/>
  <c r="G12" i="122"/>
  <c r="G9" i="120"/>
  <c r="G9" i="102"/>
  <c r="G9" i="111"/>
  <c r="G9" i="104"/>
  <c r="G9" i="87"/>
  <c r="E18" i="123"/>
  <c r="E18" i="114"/>
  <c r="E18" i="101"/>
  <c r="E18" i="76"/>
  <c r="E18" i="93"/>
  <c r="E18" i="81"/>
  <c r="G16" i="114"/>
  <c r="G16" i="118"/>
  <c r="G16" i="93"/>
  <c r="G16" i="77"/>
  <c r="G16" i="111"/>
  <c r="G16" i="112"/>
  <c r="E16" i="89"/>
  <c r="E16" i="93"/>
  <c r="E16" i="118"/>
  <c r="E16" i="122"/>
  <c r="E16" i="106"/>
  <c r="E16" i="90"/>
  <c r="E16" i="75"/>
  <c r="E16" i="94"/>
  <c r="E12" i="78"/>
  <c r="E12" i="83"/>
  <c r="E12" i="102"/>
  <c r="E12" i="99"/>
  <c r="E12" i="109"/>
  <c r="E12" i="117"/>
  <c r="E12" i="131"/>
  <c r="E12" i="94"/>
  <c r="E12" i="97"/>
  <c r="E12" i="89"/>
  <c r="E12" i="76"/>
  <c r="E12" i="90"/>
  <c r="E12" i="120"/>
  <c r="E12" i="132"/>
  <c r="E12" i="112"/>
  <c r="E12" i="105"/>
  <c r="E12" i="84"/>
  <c r="E12" i="79"/>
  <c r="E12" i="116"/>
  <c r="E12" i="114"/>
  <c r="E12" i="129"/>
  <c r="E12" i="96"/>
  <c r="E12" i="87"/>
  <c r="E12" i="95"/>
  <c r="E12" i="91"/>
  <c r="E12" i="125"/>
  <c r="E12" i="121"/>
  <c r="E12" i="128"/>
  <c r="E12" i="81"/>
  <c r="E12" i="88"/>
  <c r="E12" i="77"/>
  <c r="E12" i="111"/>
  <c r="E12" i="115"/>
  <c r="E12" i="118"/>
  <c r="E12" i="130"/>
  <c r="E12" i="86"/>
  <c r="E12" i="92"/>
  <c r="E12" i="93"/>
  <c r="E12" i="106"/>
  <c r="E12" i="124"/>
  <c r="E12" i="101"/>
  <c r="E12" i="100"/>
  <c r="E12" i="98"/>
  <c r="E12" i="103"/>
  <c r="E12" i="123"/>
  <c r="E12" i="126"/>
  <c r="E12" i="133"/>
  <c r="E12" i="85"/>
  <c r="E14" i="125"/>
  <c r="E14" i="84"/>
  <c r="G12" i="112"/>
  <c r="G12" i="92"/>
  <c r="G9" i="131"/>
  <c r="G9" i="115"/>
  <c r="G9" i="124"/>
  <c r="G9" i="78"/>
  <c r="G9" i="83"/>
  <c r="G9" i="108"/>
  <c r="G9" i="76"/>
  <c r="E18" i="129"/>
  <c r="E18" i="115"/>
  <c r="E18" i="126"/>
  <c r="E18" i="86"/>
  <c r="E18" i="96"/>
  <c r="E18" i="79"/>
  <c r="E18" i="95"/>
  <c r="G16" i="132"/>
  <c r="G16" i="123"/>
  <c r="G16" i="122"/>
  <c r="G16" i="109"/>
  <c r="G16" i="104"/>
  <c r="G16" i="79"/>
  <c r="G16" i="103"/>
  <c r="E16" i="128"/>
  <c r="E16" i="114"/>
  <c r="E16" i="123"/>
  <c r="E16" i="77"/>
  <c r="E16" i="101"/>
  <c r="E16" i="102"/>
  <c r="E16" i="95"/>
  <c r="E12" i="127"/>
  <c r="E14" i="92"/>
  <c r="G12" i="82"/>
  <c r="E14" i="102"/>
  <c r="G12" i="100"/>
  <c r="E14" i="100"/>
  <c r="G12" i="85"/>
  <c r="G9" i="117"/>
  <c r="G9" i="105"/>
  <c r="G9" i="75"/>
  <c r="G9" i="103"/>
  <c r="G9" i="98"/>
  <c r="E18" i="128"/>
  <c r="E18" i="116"/>
  <c r="E18" i="121"/>
  <c r="E18" i="75"/>
  <c r="E18" i="108"/>
  <c r="E18" i="92"/>
  <c r="E18" i="84"/>
  <c r="G16" i="128"/>
  <c r="G16" i="120"/>
  <c r="G16" i="126"/>
  <c r="G16" i="78"/>
  <c r="G16" i="106"/>
  <c r="G16" i="87"/>
  <c r="G16" i="105"/>
  <c r="E16" i="131"/>
  <c r="E16" i="115"/>
  <c r="E16" i="119"/>
  <c r="E16" i="111"/>
  <c r="E16" i="76"/>
  <c r="E16" i="82"/>
  <c r="E16" i="87"/>
  <c r="G18" i="91"/>
  <c r="G18" i="75"/>
  <c r="G18" i="85"/>
  <c r="G18" i="102"/>
  <c r="G18" i="86"/>
  <c r="G18" i="123"/>
  <c r="G18" i="129"/>
  <c r="G18" i="103"/>
  <c r="G18" i="79"/>
  <c r="G18" i="87"/>
  <c r="G18" i="93"/>
  <c r="G18" i="98"/>
  <c r="G18" i="124"/>
  <c r="G18" i="130"/>
  <c r="G18" i="81"/>
  <c r="G18" i="97"/>
  <c r="G18" i="76"/>
  <c r="G18" i="101"/>
  <c r="G18" i="121"/>
  <c r="G18" i="119"/>
  <c r="G18" i="131"/>
  <c r="G18" i="112"/>
  <c r="G18" i="95"/>
  <c r="G18" i="83"/>
  <c r="G18" i="88"/>
  <c r="G18" i="120"/>
  <c r="G18" i="122"/>
  <c r="G18" i="127"/>
  <c r="G18" i="104"/>
  <c r="G18" i="94"/>
  <c r="G18" i="90"/>
  <c r="G18" i="82"/>
  <c r="G18" i="115"/>
  <c r="G18" i="125"/>
  <c r="G18" i="132"/>
  <c r="G18" i="99"/>
  <c r="G18" i="96"/>
  <c r="G18" i="92"/>
  <c r="G18" i="105"/>
  <c r="G18" i="117"/>
  <c r="G18" i="116"/>
  <c r="G18" i="133"/>
  <c r="G18" i="106"/>
  <c r="E12" i="119"/>
  <c r="E14" i="124"/>
  <c r="G12" i="121"/>
  <c r="G9" i="119"/>
  <c r="E14" i="85"/>
  <c r="E14" i="131"/>
  <c r="E14" i="83"/>
  <c r="G9" i="123"/>
  <c r="E14" i="130"/>
  <c r="E14" i="123"/>
  <c r="E14" i="114"/>
  <c r="E14" i="79"/>
  <c r="E14" i="103"/>
  <c r="E14" i="97"/>
  <c r="E14" i="89"/>
  <c r="G12" i="128"/>
  <c r="G12" i="116"/>
  <c r="G12" i="126"/>
  <c r="G12" i="83"/>
  <c r="G12" i="105"/>
  <c r="G12" i="75"/>
  <c r="G12" i="76"/>
  <c r="G9" i="129"/>
  <c r="G9" i="121"/>
  <c r="G9" i="114"/>
  <c r="G9" i="81"/>
  <c r="G9" i="94"/>
  <c r="G9" i="97"/>
  <c r="G9" i="84"/>
  <c r="E18" i="132"/>
  <c r="E18" i="124"/>
  <c r="E18" i="120"/>
  <c r="E18" i="78"/>
  <c r="E18" i="103"/>
  <c r="E18" i="77"/>
  <c r="E18" i="97"/>
  <c r="G16" i="129"/>
  <c r="G16" i="115"/>
  <c r="G16" i="125"/>
  <c r="G16" i="92"/>
  <c r="G16" i="101"/>
  <c r="G16" i="89"/>
  <c r="G16" i="85"/>
  <c r="E16" i="130"/>
  <c r="E16" i="117"/>
  <c r="E16" i="120"/>
  <c r="E16" i="108"/>
  <c r="E16" i="104"/>
  <c r="E16" i="85"/>
  <c r="E16" i="88"/>
  <c r="G8" i="117"/>
  <c r="G8" i="120"/>
  <c r="G8" i="90"/>
  <c r="E9" i="76"/>
  <c r="E9" i="85"/>
  <c r="G18" i="128"/>
  <c r="G18" i="109"/>
  <c r="E12" i="122"/>
  <c r="E14" i="104"/>
  <c r="G12" i="88"/>
  <c r="E14" i="108"/>
  <c r="G12" i="115"/>
  <c r="E14" i="115"/>
  <c r="G12" i="125"/>
  <c r="G12" i="99"/>
  <c r="E14" i="76"/>
  <c r="E14" i="81"/>
  <c r="E14" i="96"/>
  <c r="E14" i="88"/>
  <c r="E14" i="109"/>
  <c r="G12" i="131"/>
  <c r="G12" i="118"/>
  <c r="G12" i="96"/>
  <c r="G12" i="87"/>
  <c r="G12" i="89"/>
  <c r="G12" i="78"/>
  <c r="G12" i="106"/>
  <c r="G9" i="130"/>
  <c r="G9" i="116"/>
  <c r="G9" i="86"/>
  <c r="G9" i="95"/>
  <c r="G9" i="82"/>
  <c r="G9" i="92"/>
  <c r="G9" i="90"/>
  <c r="E18" i="131"/>
  <c r="E18" i="125"/>
  <c r="E18" i="104"/>
  <c r="E18" i="82"/>
  <c r="E18" i="91"/>
  <c r="E18" i="99"/>
  <c r="E18" i="102"/>
  <c r="G16" i="130"/>
  <c r="G16" i="119"/>
  <c r="G16" i="98"/>
  <c r="G16" i="83"/>
  <c r="G16" i="108"/>
  <c r="G16" i="100"/>
  <c r="G16" i="81"/>
  <c r="E16" i="127"/>
  <c r="E16" i="121"/>
  <c r="E16" i="96"/>
  <c r="E16" i="112"/>
  <c r="E16" i="100"/>
  <c r="E16" i="84"/>
  <c r="E16" i="91"/>
  <c r="G8" i="125"/>
  <c r="G8" i="93"/>
  <c r="E9" i="95"/>
  <c r="E13" i="102"/>
  <c r="E13" i="75"/>
  <c r="E13" i="85"/>
  <c r="E13" i="103"/>
  <c r="E13" i="90"/>
  <c r="E13" i="123"/>
  <c r="E13" i="129"/>
  <c r="E13" i="109"/>
  <c r="E13" i="77"/>
  <c r="E13" i="92"/>
  <c r="E13" i="106"/>
  <c r="E13" i="104"/>
  <c r="E13" i="115"/>
  <c r="E13" i="132"/>
  <c r="E13" i="105"/>
  <c r="E13" i="82"/>
  <c r="E13" i="78"/>
  <c r="E13" i="88"/>
  <c r="E13" i="121"/>
  <c r="E13" i="118"/>
  <c r="E13" i="130"/>
  <c r="E13" i="112"/>
  <c r="E13" i="87"/>
  <c r="E13" i="83"/>
  <c r="E13" i="97"/>
  <c r="E13" i="126"/>
  <c r="E13" i="122"/>
  <c r="E13" i="131"/>
  <c r="E13" i="79"/>
  <c r="E13" i="94"/>
  <c r="E13" i="111"/>
  <c r="E13" i="84"/>
  <c r="E13" i="114"/>
  <c r="E13" i="119"/>
  <c r="E13" i="128"/>
  <c r="E13" i="98"/>
  <c r="E13" i="99"/>
  <c r="E13" i="86"/>
  <c r="E13" i="108"/>
  <c r="E13" i="124"/>
  <c r="E13" i="125"/>
  <c r="E13" i="133"/>
  <c r="E13" i="96"/>
  <c r="G18" i="118"/>
  <c r="G18" i="111"/>
  <c r="E12" i="108"/>
  <c r="E14" i="129"/>
  <c r="G12" i="130"/>
  <c r="E14" i="118"/>
  <c r="G12" i="127"/>
  <c r="G12" i="84"/>
  <c r="E14" i="127"/>
  <c r="E14" i="106"/>
  <c r="E14" i="98"/>
  <c r="E14" i="87"/>
  <c r="E14" i="95"/>
  <c r="G12" i="129"/>
  <c r="G12" i="124"/>
  <c r="G12" i="98"/>
  <c r="G12" i="108"/>
  <c r="G12" i="81"/>
  <c r="G12" i="77"/>
  <c r="G12" i="104"/>
  <c r="G9" i="133"/>
  <c r="G9" i="118"/>
  <c r="G9" i="109"/>
  <c r="G9" i="91"/>
  <c r="G9" i="85"/>
  <c r="G9" i="93"/>
  <c r="G9" i="100"/>
  <c r="E18" i="127"/>
  <c r="E18" i="118"/>
  <c r="E18" i="111"/>
  <c r="E18" i="85"/>
  <c r="E18" i="112"/>
  <c r="E18" i="105"/>
  <c r="E18" i="94"/>
  <c r="G16" i="131"/>
  <c r="G16" i="124"/>
  <c r="G16" i="90"/>
  <c r="G16" i="96"/>
  <c r="G16" i="99"/>
  <c r="G16" i="91"/>
  <c r="G16" i="75"/>
  <c r="E16" i="132"/>
  <c r="E16" i="116"/>
  <c r="E16" i="83"/>
  <c r="E16" i="81"/>
  <c r="E16" i="92"/>
  <c r="E16" i="78"/>
  <c r="G8" i="105"/>
  <c r="G8" i="81"/>
  <c r="G8" i="79"/>
  <c r="G8" i="109"/>
  <c r="G8" i="98"/>
  <c r="G8" i="78"/>
  <c r="G8" i="92"/>
  <c r="G8" i="96"/>
  <c r="G8" i="77"/>
  <c r="G8" i="106"/>
  <c r="G8" i="123"/>
  <c r="G8" i="129"/>
  <c r="G8" i="103"/>
  <c r="G8" i="89"/>
  <c r="G8" i="108"/>
  <c r="G8" i="85"/>
  <c r="G8" i="121"/>
  <c r="G8" i="87"/>
  <c r="G8" i="112"/>
  <c r="G8" i="82"/>
  <c r="G8" i="100"/>
  <c r="G8" i="102"/>
  <c r="G8" i="91"/>
  <c r="G8" i="94"/>
  <c r="G8" i="99"/>
  <c r="G8" i="101"/>
  <c r="G8" i="84"/>
  <c r="G8" i="83"/>
  <c r="G8" i="115"/>
  <c r="G8" i="116"/>
  <c r="G8" i="133"/>
  <c r="G8" i="118"/>
  <c r="G8" i="76"/>
  <c r="G8" i="97"/>
  <c r="E13" i="127"/>
  <c r="E13" i="76"/>
  <c r="G18" i="126"/>
  <c r="G18" i="108"/>
  <c r="E12" i="104"/>
  <c r="G12" i="109"/>
  <c r="E14" i="122"/>
  <c r="G12" i="117"/>
  <c r="E14" i="91"/>
  <c r="G12" i="120"/>
  <c r="G12" i="111"/>
  <c r="E14" i="119"/>
  <c r="E14" i="86"/>
  <c r="E14" i="117"/>
  <c r="E14" i="77"/>
  <c r="E14" i="90"/>
  <c r="E14" i="112"/>
  <c r="E14" i="78"/>
  <c r="E14" i="75"/>
  <c r="G12" i="132"/>
  <c r="G12" i="119"/>
  <c r="G12" i="102"/>
  <c r="G12" i="86"/>
  <c r="G12" i="90"/>
  <c r="G12" i="97"/>
  <c r="G12" i="79"/>
  <c r="G9" i="127"/>
  <c r="G9" i="125"/>
  <c r="G9" i="99"/>
  <c r="G9" i="89"/>
  <c r="G9" i="106"/>
  <c r="G9" i="96"/>
  <c r="G9" i="101"/>
  <c r="E18" i="130"/>
  <c r="E18" i="122"/>
  <c r="E18" i="106"/>
  <c r="E18" i="109"/>
  <c r="E18" i="87"/>
  <c r="E18" i="83"/>
  <c r="E18" i="100"/>
  <c r="G16" i="127"/>
  <c r="G16" i="117"/>
  <c r="G16" i="76"/>
  <c r="G16" i="94"/>
  <c r="G16" i="97"/>
  <c r="G16" i="84"/>
  <c r="G16" i="86"/>
  <c r="E16" i="129"/>
  <c r="E16" i="124"/>
  <c r="E16" i="86"/>
  <c r="E16" i="99"/>
  <c r="E16" i="109"/>
  <c r="E16" i="105"/>
  <c r="G8" i="132"/>
  <c r="G8" i="122"/>
  <c r="G8" i="104"/>
  <c r="E9" i="78"/>
  <c r="E9" i="91"/>
  <c r="E9" i="84"/>
  <c r="E9" i="100"/>
  <c r="E9" i="106"/>
  <c r="E9" i="126"/>
  <c r="E9" i="130"/>
  <c r="E9" i="108"/>
  <c r="E9" i="98"/>
  <c r="E9" i="99"/>
  <c r="E9" i="93"/>
  <c r="E9" i="111"/>
  <c r="E9" i="125"/>
  <c r="E9" i="131"/>
  <c r="E9" i="75"/>
  <c r="E9" i="81"/>
  <c r="E9" i="86"/>
  <c r="E9" i="89"/>
  <c r="E9" i="117"/>
  <c r="E9" i="114"/>
  <c r="E9" i="128"/>
  <c r="E9" i="88"/>
  <c r="E9" i="105"/>
  <c r="E9" i="83"/>
  <c r="E9" i="87"/>
  <c r="E9" i="119"/>
  <c r="E9" i="122"/>
  <c r="E9" i="129"/>
  <c r="E9" i="109"/>
  <c r="E9" i="112"/>
  <c r="E9" i="96"/>
  <c r="E9" i="79"/>
  <c r="E9" i="115"/>
  <c r="E9" i="123"/>
  <c r="E9" i="132"/>
  <c r="E9" i="82"/>
  <c r="E9" i="97"/>
  <c r="E9" i="90"/>
  <c r="E9" i="77"/>
  <c r="E9" i="124"/>
  <c r="E9" i="116"/>
  <c r="E9" i="133"/>
  <c r="E9" i="103"/>
  <c r="E13" i="116"/>
  <c r="E13" i="81"/>
  <c r="G18" i="114"/>
  <c r="G18" i="100"/>
  <c r="E12" i="82"/>
  <c r="E14" i="99"/>
  <c r="G12" i="91"/>
  <c r="E14" i="126"/>
  <c r="G12" i="103"/>
  <c r="E14" i="105"/>
  <c r="G9" i="132"/>
  <c r="E14" i="132"/>
  <c r="E14" i="120"/>
  <c r="E14" i="128"/>
  <c r="E14" i="133"/>
  <c r="E14" i="116"/>
  <c r="E14" i="121"/>
  <c r="E14" i="111"/>
  <c r="E14" i="93"/>
  <c r="E14" i="94"/>
  <c r="G12" i="133"/>
  <c r="G12" i="123"/>
  <c r="G12" i="114"/>
  <c r="G12" i="94"/>
  <c r="G12" i="101"/>
  <c r="G12" i="95"/>
  <c r="G9" i="128"/>
  <c r="G9" i="126"/>
  <c r="G9" i="122"/>
  <c r="G9" i="112"/>
  <c r="G9" i="88"/>
  <c r="G9" i="77"/>
  <c r="E18" i="133"/>
  <c r="E18" i="119"/>
  <c r="E18" i="117"/>
  <c r="E18" i="98"/>
  <c r="E18" i="90"/>
  <c r="E18" i="88"/>
  <c r="G16" i="133"/>
  <c r="G16" i="116"/>
  <c r="G16" i="121"/>
  <c r="G16" i="95"/>
  <c r="G16" i="88"/>
  <c r="G16" i="82"/>
  <c r="E16" i="133"/>
  <c r="E16" i="125"/>
  <c r="E16" i="126"/>
  <c r="E16" i="97"/>
  <c r="E16" i="98"/>
  <c r="E16" i="103"/>
  <c r="E16" i="79"/>
  <c r="G8" i="127"/>
  <c r="G8" i="119"/>
  <c r="G8" i="95"/>
  <c r="E9" i="127"/>
  <c r="E9" i="94"/>
  <c r="E13" i="120"/>
  <c r="E13" i="100"/>
  <c r="G18" i="77"/>
  <c r="G18" i="84"/>
  <c r="E12" i="75"/>
  <c r="E8" i="133"/>
  <c r="E8" i="119"/>
  <c r="E8" i="117"/>
  <c r="E8" i="111"/>
  <c r="E8" i="105"/>
  <c r="E8" i="97"/>
  <c r="E8" i="75"/>
  <c r="E17" i="133"/>
  <c r="E17" i="120"/>
  <c r="E17" i="116"/>
  <c r="E17" i="76"/>
  <c r="E17" i="93"/>
  <c r="E17" i="78"/>
  <c r="E17" i="88"/>
  <c r="G10" i="133"/>
  <c r="G10" i="116"/>
  <c r="G10" i="114"/>
  <c r="G10" i="105"/>
  <c r="G10" i="109"/>
  <c r="G10" i="95"/>
  <c r="G10" i="75"/>
  <c r="G14" i="133"/>
  <c r="G14" i="119"/>
  <c r="G14" i="125"/>
  <c r="G14" i="99"/>
  <c r="G14" i="95"/>
  <c r="G14" i="85"/>
  <c r="G14" i="84"/>
  <c r="G13" i="133"/>
  <c r="G13" i="116"/>
  <c r="G13" i="125"/>
  <c r="G13" i="86"/>
  <c r="G13" i="77"/>
  <c r="G13" i="112"/>
  <c r="G13" i="88"/>
  <c r="E10" i="133"/>
  <c r="E10" i="119"/>
  <c r="E10" i="120"/>
  <c r="E10" i="96"/>
  <c r="E10" i="92"/>
  <c r="E10" i="106"/>
  <c r="E10" i="101"/>
  <c r="G17" i="133"/>
  <c r="G17" i="126"/>
  <c r="G17" i="121"/>
  <c r="G17" i="87"/>
  <c r="G17" i="91"/>
  <c r="G17" i="106"/>
  <c r="G17" i="98"/>
  <c r="E8" i="125"/>
  <c r="E8" i="116"/>
  <c r="E8" i="88"/>
  <c r="E8" i="81"/>
  <c r="E8" i="92"/>
  <c r="E8" i="109"/>
  <c r="E17" i="119"/>
  <c r="E17" i="114"/>
  <c r="E17" i="103"/>
  <c r="E17" i="86"/>
  <c r="E17" i="104"/>
  <c r="E17" i="87"/>
  <c r="G10" i="122"/>
  <c r="G10" i="120"/>
  <c r="G10" i="97"/>
  <c r="G10" i="104"/>
  <c r="G10" i="78"/>
  <c r="G10" i="84"/>
  <c r="G14" i="126"/>
  <c r="G14" i="118"/>
  <c r="G14" i="112"/>
  <c r="G14" i="78"/>
  <c r="G14" i="96"/>
  <c r="G14" i="100"/>
  <c r="G13" i="118"/>
  <c r="G13" i="114"/>
  <c r="G13" i="96"/>
  <c r="G13" i="102"/>
  <c r="G13" i="105"/>
  <c r="G13" i="78"/>
  <c r="E10" i="117"/>
  <c r="E10" i="122"/>
  <c r="E10" i="75"/>
  <c r="E10" i="85"/>
  <c r="E10" i="76"/>
  <c r="E10" i="78"/>
  <c r="G17" i="124"/>
  <c r="G17" i="125"/>
  <c r="G17" i="76"/>
  <c r="G17" i="75"/>
  <c r="G17" i="108"/>
  <c r="G17" i="78"/>
  <c r="E8" i="132"/>
  <c r="E8" i="120"/>
  <c r="E8" i="118"/>
  <c r="E8" i="98"/>
  <c r="E8" i="93"/>
  <c r="E8" i="96"/>
  <c r="E8" i="100"/>
  <c r="E17" i="132"/>
  <c r="E17" i="117"/>
  <c r="E17" i="124"/>
  <c r="E17" i="84"/>
  <c r="E17" i="79"/>
  <c r="E17" i="109"/>
  <c r="E17" i="105"/>
  <c r="G10" i="131"/>
  <c r="G10" i="126"/>
  <c r="G10" i="118"/>
  <c r="G10" i="81"/>
  <c r="G10" i="111"/>
  <c r="G10" i="100"/>
  <c r="G10" i="102"/>
  <c r="G14" i="132"/>
  <c r="G14" i="122"/>
  <c r="G14" i="115"/>
  <c r="G14" i="75"/>
  <c r="G14" i="105"/>
  <c r="G14" i="88"/>
  <c r="G14" i="97"/>
  <c r="G13" i="132"/>
  <c r="G13" i="122"/>
  <c r="G13" i="115"/>
  <c r="G13" i="84"/>
  <c r="G13" i="99"/>
  <c r="G13" i="89"/>
  <c r="G13" i="85"/>
  <c r="E10" i="132"/>
  <c r="E10" i="123"/>
  <c r="E10" i="114"/>
  <c r="E10" i="98"/>
  <c r="E10" i="93"/>
  <c r="E10" i="84"/>
  <c r="E10" i="82"/>
  <c r="G17" i="130"/>
  <c r="G17" i="114"/>
  <c r="G17" i="123"/>
  <c r="G17" i="103"/>
  <c r="G17" i="81"/>
  <c r="G17" i="89"/>
  <c r="G17" i="97"/>
  <c r="E8" i="131"/>
  <c r="E8" i="122"/>
  <c r="E8" i="121"/>
  <c r="E8" i="90"/>
  <c r="E8" i="83"/>
  <c r="E8" i="95"/>
  <c r="E8" i="82"/>
  <c r="E17" i="129"/>
  <c r="E17" i="121"/>
  <c r="E17" i="122"/>
  <c r="E17" i="89"/>
  <c r="E17" i="100"/>
  <c r="E17" i="99"/>
  <c r="E17" i="82"/>
  <c r="G10" i="130"/>
  <c r="G10" i="117"/>
  <c r="G10" i="123"/>
  <c r="G10" i="106"/>
  <c r="G10" i="99"/>
  <c r="G10" i="108"/>
  <c r="G10" i="89"/>
  <c r="G14" i="130"/>
  <c r="G14" i="120"/>
  <c r="G14" i="114"/>
  <c r="G14" i="92"/>
  <c r="G14" i="91"/>
  <c r="G14" i="98"/>
  <c r="G14" i="90"/>
  <c r="G13" i="131"/>
  <c r="G13" i="123"/>
  <c r="G13" i="126"/>
  <c r="G13" i="79"/>
  <c r="G13" i="98"/>
  <c r="G13" i="82"/>
  <c r="G13" i="94"/>
  <c r="E10" i="131"/>
  <c r="E10" i="115"/>
  <c r="E10" i="126"/>
  <c r="E10" i="109"/>
  <c r="E10" i="95"/>
  <c r="E10" i="105"/>
  <c r="E10" i="79"/>
  <c r="G17" i="127"/>
  <c r="G17" i="118"/>
  <c r="G17" i="116"/>
  <c r="G17" i="99"/>
  <c r="G17" i="90"/>
  <c r="G17" i="93"/>
  <c r="G17" i="79"/>
  <c r="E8" i="129"/>
  <c r="E8" i="126"/>
  <c r="E8" i="115"/>
  <c r="E8" i="104"/>
  <c r="E8" i="86"/>
  <c r="E8" i="91"/>
  <c r="E8" i="87"/>
  <c r="E17" i="131"/>
  <c r="E17" i="118"/>
  <c r="E17" i="123"/>
  <c r="E17" i="90"/>
  <c r="E17" i="98"/>
  <c r="E17" i="102"/>
  <c r="E17" i="85"/>
  <c r="G10" i="128"/>
  <c r="G10" i="125"/>
  <c r="G10" i="124"/>
  <c r="G10" i="98"/>
  <c r="G10" i="88"/>
  <c r="G10" i="92"/>
  <c r="G10" i="91"/>
  <c r="G14" i="127"/>
  <c r="G14" i="121"/>
  <c r="G14" i="116"/>
  <c r="G14" i="104"/>
  <c r="G14" i="101"/>
  <c r="G14" i="83"/>
  <c r="G14" i="94"/>
  <c r="G13" i="130"/>
  <c r="G13" i="117"/>
  <c r="G13" i="119"/>
  <c r="G13" i="109"/>
  <c r="G13" i="83"/>
  <c r="G13" i="108"/>
  <c r="G13" i="100"/>
  <c r="E10" i="130"/>
  <c r="E10" i="124"/>
  <c r="E10" i="125"/>
  <c r="E10" i="108"/>
  <c r="E10" i="102"/>
  <c r="E10" i="94"/>
  <c r="E10" i="88"/>
  <c r="G17" i="128"/>
  <c r="G17" i="122"/>
  <c r="G17" i="120"/>
  <c r="G17" i="105"/>
  <c r="G17" i="104"/>
  <c r="G17" i="109"/>
  <c r="G17" i="102"/>
  <c r="E8" i="128"/>
  <c r="E8" i="123"/>
  <c r="E8" i="106"/>
  <c r="E8" i="103"/>
  <c r="E8" i="99"/>
  <c r="E8" i="79"/>
  <c r="E8" i="108"/>
  <c r="E17" i="127"/>
  <c r="E17" i="126"/>
  <c r="E17" i="101"/>
  <c r="E17" i="112"/>
  <c r="E17" i="77"/>
  <c r="E17" i="108"/>
  <c r="E17" i="95"/>
  <c r="G10" i="132"/>
  <c r="G10" i="121"/>
  <c r="G10" i="103"/>
  <c r="G10" i="76"/>
  <c r="G10" i="83"/>
  <c r="G10" i="85"/>
  <c r="G10" i="79"/>
  <c r="G14" i="129"/>
  <c r="G14" i="124"/>
  <c r="G14" i="106"/>
  <c r="G14" i="111"/>
  <c r="G14" i="109"/>
  <c r="G14" i="86"/>
  <c r="G14" i="82"/>
  <c r="G13" i="128"/>
  <c r="G13" i="121"/>
  <c r="G13" i="101"/>
  <c r="G13" i="103"/>
  <c r="G13" i="75"/>
  <c r="G13" i="104"/>
  <c r="G13" i="91"/>
  <c r="E10" i="127"/>
  <c r="E10" i="116"/>
  <c r="E10" i="83"/>
  <c r="E10" i="99"/>
  <c r="E10" i="97"/>
  <c r="E10" i="112"/>
  <c r="E10" i="86"/>
  <c r="G17" i="131"/>
  <c r="G17" i="119"/>
  <c r="G17" i="83"/>
  <c r="G17" i="77"/>
  <c r="G17" i="82"/>
  <c r="G17" i="100"/>
  <c r="G17" i="101"/>
  <c r="E8" i="130"/>
  <c r="E8" i="114"/>
  <c r="E8" i="76"/>
  <c r="E8" i="112"/>
  <c r="E8" i="84"/>
  <c r="E8" i="89"/>
  <c r="E17" i="128"/>
  <c r="E17" i="115"/>
  <c r="E17" i="111"/>
  <c r="E17" i="97"/>
  <c r="E17" i="96"/>
  <c r="E17" i="81"/>
  <c r="G10" i="129"/>
  <c r="G10" i="115"/>
  <c r="G10" i="94"/>
  <c r="G10" i="101"/>
  <c r="G10" i="93"/>
  <c r="G10" i="77"/>
  <c r="G14" i="128"/>
  <c r="G14" i="123"/>
  <c r="G14" i="93"/>
  <c r="G14" i="79"/>
  <c r="G14" i="108"/>
  <c r="G14" i="81"/>
  <c r="G13" i="129"/>
  <c r="G13" i="120"/>
  <c r="G13" i="93"/>
  <c r="G13" i="95"/>
  <c r="G13" i="90"/>
  <c r="G13" i="92"/>
  <c r="E10" i="129"/>
  <c r="E10" i="118"/>
  <c r="E10" i="77"/>
  <c r="E10" i="91"/>
  <c r="E10" i="81"/>
  <c r="E10" i="104"/>
  <c r="G17" i="132"/>
  <c r="G17" i="115"/>
  <c r="G17" i="96"/>
  <c r="G17" i="86"/>
  <c r="G17" i="88"/>
  <c r="G17" i="112"/>
</calcChain>
</file>

<file path=xl/sharedStrings.xml><?xml version="1.0" encoding="utf-8"?>
<sst xmlns="http://schemas.openxmlformats.org/spreadsheetml/2006/main" count="1774" uniqueCount="139">
  <si>
    <t>Maximum</t>
  </si>
  <si>
    <t>Minimum</t>
  </si>
  <si>
    <t>N/A</t>
  </si>
  <si>
    <t>Atlanta</t>
  </si>
  <si>
    <t>Boston</t>
  </si>
  <si>
    <t>Buffalo</t>
  </si>
  <si>
    <t>Chicago</t>
  </si>
  <si>
    <t>Denver</t>
  </si>
  <si>
    <t>Hartford</t>
  </si>
  <si>
    <t>Houston</t>
  </si>
  <si>
    <t>Huntsville</t>
  </si>
  <si>
    <t>Indianapolis</t>
  </si>
  <si>
    <t>Los Angeles</t>
  </si>
  <si>
    <t>New York</t>
  </si>
  <si>
    <t>Phoenix</t>
  </si>
  <si>
    <t>Pittsburgh</t>
  </si>
  <si>
    <t>Raleigh</t>
  </si>
  <si>
    <t>Richmond</t>
  </si>
  <si>
    <t>Sacramento</t>
  </si>
  <si>
    <t>San Diego</t>
  </si>
  <si>
    <t>Seattle</t>
  </si>
  <si>
    <t>Columbus, OH</t>
  </si>
  <si>
    <t>Portland, OR</t>
  </si>
  <si>
    <t>Washington</t>
  </si>
  <si>
    <t>Rest of United States</t>
  </si>
  <si>
    <t>International</t>
  </si>
  <si>
    <t>Cincinnati</t>
  </si>
  <si>
    <t>Cleveland</t>
  </si>
  <si>
    <t>Dallas</t>
  </si>
  <si>
    <t>Dayton</t>
  </si>
  <si>
    <t>Detroit</t>
  </si>
  <si>
    <t>Miami</t>
  </si>
  <si>
    <t>Milwaukee</t>
  </si>
  <si>
    <t>Minneapolis</t>
  </si>
  <si>
    <t>Philadelphia</t>
  </si>
  <si>
    <t>San Francisco</t>
  </si>
  <si>
    <t>Band</t>
  </si>
  <si>
    <t>Midpoint</t>
  </si>
  <si>
    <t>Executive Compensation Plan</t>
  </si>
  <si>
    <t>--</t>
  </si>
  <si>
    <t>Locality Pay Rate</t>
  </si>
  <si>
    <t>Locality</t>
  </si>
  <si>
    <t>Range</t>
  </si>
  <si>
    <t>LOCALITY INDEX</t>
  </si>
  <si>
    <t>Click on the appropriate link below to view the pay structure for a specific locality.</t>
  </si>
  <si>
    <t>No Locality</t>
  </si>
  <si>
    <t>Atlanta, GA</t>
  </si>
  <si>
    <t>Boston, Worcester-Lawrence, Massachusetts - New Hampshire - Maine - Connecticut</t>
  </si>
  <si>
    <t>Chicago-Gary-Kenosha, Illinois - Indiana - Wisconsin</t>
  </si>
  <si>
    <t>Cincinnati-Hamilton, Ohio - Kentucky - Indiana</t>
  </si>
  <si>
    <t>Cleveland-Akron, Ohio</t>
  </si>
  <si>
    <t>Columbus, Ohio</t>
  </si>
  <si>
    <t>Dallas-Fort Worth, Texas</t>
  </si>
  <si>
    <t>Dayton-Springfield, Ohio</t>
  </si>
  <si>
    <t>Denver-Boulder-Greeley, Colorado</t>
  </si>
  <si>
    <t>Detroit-Ann Arbor-Flint, Michigan</t>
  </si>
  <si>
    <t>Hartford, Connecticut (including all of New London County, CT)</t>
  </si>
  <si>
    <t>Houston-Galveston-Brazoria, Texas</t>
  </si>
  <si>
    <t>Huntsville, Alabama</t>
  </si>
  <si>
    <t>Indianapolis, Indiana</t>
  </si>
  <si>
    <t xml:space="preserve">Los Angeles-Riverside-Orange County, California </t>
  </si>
  <si>
    <t>Miami-Fort Lauderdale, Florida</t>
  </si>
  <si>
    <t>Milwaukee-Racine, Wisconsin</t>
  </si>
  <si>
    <t>Minneapolis-St. Paul, Minnesota - Wisconsin</t>
  </si>
  <si>
    <t>New York-Northern New Jersey-Long Island, New York - New Jersey - Connecticut - Pennsylvania</t>
  </si>
  <si>
    <t>Philadelphia-Wilmington-Atlantic City, Pennsylvania - New Jersey - Delaware - Maryland</t>
  </si>
  <si>
    <t>Phoenix, Arizona</t>
  </si>
  <si>
    <t>Pittsburgh, Pennsylvania</t>
  </si>
  <si>
    <t>Portland-Salem, Oregon - Washington</t>
  </si>
  <si>
    <t>Raleigh, North Carolina</t>
  </si>
  <si>
    <t>Richmond-Petersburg, Virginia</t>
  </si>
  <si>
    <t>Sacramento-Yolo, California</t>
  </si>
  <si>
    <t>San Diego, California</t>
  </si>
  <si>
    <t>San Francisco-Oakland-San Jose, California</t>
  </si>
  <si>
    <t>Seattle-Tacoma-Bremerton, Washington</t>
  </si>
  <si>
    <t xml:space="preserve">Washington-Baltimore, District of Columbia - Maryland - Virginia - West Virginia </t>
  </si>
  <si>
    <t xml:space="preserve">Rest of United States  </t>
  </si>
  <si>
    <t>Alaska</t>
  </si>
  <si>
    <t>Hawaii</t>
  </si>
  <si>
    <t>Locality Pay Rates</t>
  </si>
  <si>
    <t>Return to Locality Index</t>
  </si>
  <si>
    <t>-exclusive of locality pay</t>
  </si>
  <si>
    <t>-inclusive of locality pay</t>
  </si>
  <si>
    <t>Albany</t>
  </si>
  <si>
    <t>Albuquerque</t>
  </si>
  <si>
    <t>Austin</t>
  </si>
  <si>
    <t>Charlotte</t>
  </si>
  <si>
    <t>Colorado Springs</t>
  </si>
  <si>
    <t>Davenport</t>
  </si>
  <si>
    <t>Harrisburg</t>
  </si>
  <si>
    <t>Kansas City</t>
  </si>
  <si>
    <t>Laredo</t>
  </si>
  <si>
    <t>Las Vegas</t>
  </si>
  <si>
    <t>Palm Bay</t>
  </si>
  <si>
    <t>St Louis</t>
  </si>
  <si>
    <t>Tucson</t>
  </si>
  <si>
    <t>Pay Maximum Increase Rate</t>
  </si>
  <si>
    <t>Albany, NY</t>
  </si>
  <si>
    <t>Albuquerque-Santa Fe, NM</t>
  </si>
  <si>
    <t>Austin, TX</t>
  </si>
  <si>
    <t>Charlotte-Concord, NC-SC</t>
  </si>
  <si>
    <t>Colorado Springs, CO</t>
  </si>
  <si>
    <t>Davenport-Moline, IA-IL</t>
  </si>
  <si>
    <t>Harrisburg-Lebanon,PA</t>
  </si>
  <si>
    <t>Kansas City, MO-KS</t>
  </si>
  <si>
    <t>Laredo, TX</t>
  </si>
  <si>
    <t>Las Vegas-Henderson, NV-AZ</t>
  </si>
  <si>
    <t>Palm Bay, Florida</t>
  </si>
  <si>
    <t>St Louis-St Charlies-Farmingron, MO-IL</t>
  </si>
  <si>
    <t>Tucson, AZ</t>
  </si>
  <si>
    <t>Birmingham</t>
  </si>
  <si>
    <t>Burlington</t>
  </si>
  <si>
    <t>Corpus Christi</t>
  </si>
  <si>
    <t>Omaha</t>
  </si>
  <si>
    <t>San Antonio</t>
  </si>
  <si>
    <t>Virginia Beach</t>
  </si>
  <si>
    <t>Birmingham-Hoover-Talladega, AL</t>
  </si>
  <si>
    <t>Burlington-South Burlington, VT</t>
  </si>
  <si>
    <t>Corpus Christi-Kingsvillle-Alice, TX</t>
  </si>
  <si>
    <t>Omaha-Council Bluffs-Fremont, NE-IA</t>
  </si>
  <si>
    <t>San Antonio-New Braunfels-Pearsall, TX</t>
  </si>
  <si>
    <t>Virginia Beach-Norfolk, VA-NC</t>
  </si>
  <si>
    <t>Des Moines</t>
  </si>
  <si>
    <t>Des Moines, Iowa</t>
  </si>
  <si>
    <t xml:space="preserve">Note:  Pay rates for FAA employees, including locality pay, are capped by law at $212,100 — the rate for level II of the Executive Schedule (P.L. 104-264 paragraph 40122 c).  </t>
  </si>
  <si>
    <t>-</t>
  </si>
  <si>
    <t>*This table is designed to provide the user with pay band limits. Employee calculations made from this table may vary by $1 due to rounding.</t>
  </si>
  <si>
    <t>Maximum Pay</t>
  </si>
  <si>
    <t>Core Compensation Plan Pay Bands, effective January 14, 2024</t>
  </si>
  <si>
    <t>Fresno</t>
  </si>
  <si>
    <t>Reno</t>
  </si>
  <si>
    <t>Rochester</t>
  </si>
  <si>
    <t>Spokane</t>
  </si>
  <si>
    <t>Fresno-Madera-Hanford, CA</t>
  </si>
  <si>
    <t>Reno-Fernley, NV</t>
  </si>
  <si>
    <t>Rochester-Batavia-Seneca Falls, NY</t>
  </si>
  <si>
    <t>Spokane-Spokane Valley-Coeur d'Alene, WA-ID</t>
  </si>
  <si>
    <t xml:space="preserve">Note:  Pay rates for FAA employees, including locality pay, are capped by law at $225,700 — the rate for level II of the Executive Schedule (P.L. 104-264 paragraph 40122 c).  </t>
  </si>
  <si>
    <t>Executive Compensation Pay Bands, effective January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</si>
</sst>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;;;"/>
    <numFmt numFmtId="166" formatCode="0.0%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0" fillId="0" borderId="0" xfId="0" applyFill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13" xfId="0" quotePrefix="1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/>
    </xf>
    <xf numFmtId="6" fontId="2" fillId="3" borderId="2" xfId="0" applyNumberFormat="1" applyFont="1" applyFill="1" applyBorder="1" applyAlignment="1">
      <alignment horizontal="center" vertical="center"/>
    </xf>
    <xf numFmtId="164" fontId="2" fillId="0" borderId="16" xfId="0" quotePrefix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0" fontId="2" fillId="4" borderId="18" xfId="0" quotePrefix="1" applyNumberFormat="1" applyFont="1" applyFill="1" applyBorder="1" applyAlignment="1">
      <alignment horizontal="center" vertical="center"/>
    </xf>
    <xf numFmtId="10" fontId="2" fillId="4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Border="1" applyAlignment="1"/>
    <xf numFmtId="0" fontId="6" fillId="0" borderId="0" xfId="0" applyFont="1"/>
    <xf numFmtId="0" fontId="2" fillId="0" borderId="0" xfId="0" applyFont="1" applyAlignment="1"/>
    <xf numFmtId="0" fontId="4" fillId="0" borderId="0" xfId="1" applyBorder="1" applyAlignment="1" applyProtection="1"/>
    <xf numFmtId="0" fontId="2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Border="1" applyAlignment="1"/>
    <xf numFmtId="0" fontId="0" fillId="0" borderId="0" xfId="0" applyProtection="1">
      <protection hidden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4" fillId="0" borderId="0" xfId="1" applyAlignment="1" applyProtection="1"/>
    <xf numFmtId="0" fontId="1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2" fillId="6" borderId="15" xfId="0" applyFont="1" applyFill="1" applyBorder="1" applyAlignment="1" applyProtection="1">
      <alignment horizontal="left"/>
      <protection hidden="1"/>
    </xf>
    <xf numFmtId="6" fontId="2" fillId="5" borderId="15" xfId="0" applyNumberFormat="1" applyFont="1" applyFill="1" applyBorder="1" applyAlignment="1" applyProtection="1">
      <alignment horizontal="center"/>
      <protection hidden="1"/>
    </xf>
    <xf numFmtId="166" fontId="2" fillId="6" borderId="15" xfId="0" applyNumberFormat="1" applyFont="1" applyFill="1" applyBorder="1" applyAlignment="1">
      <alignment horizontal="center" wrapText="1"/>
    </xf>
    <xf numFmtId="0" fontId="5" fillId="6" borderId="15" xfId="0" applyFont="1" applyFill="1" applyBorder="1" applyAlignment="1">
      <alignment vertical="center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Alignment="1"/>
    <xf numFmtId="0" fontId="5" fillId="6" borderId="20" xfId="0" applyFont="1" applyFill="1" applyBorder="1"/>
    <xf numFmtId="0" fontId="0" fillId="6" borderId="21" xfId="0" applyFill="1" applyBorder="1" applyAlignment="1"/>
    <xf numFmtId="0" fontId="4" fillId="0" borderId="0" xfId="1" applyAlignment="1" applyProtection="1"/>
    <xf numFmtId="165" fontId="2" fillId="5" borderId="15" xfId="0" applyNumberFormat="1" applyFont="1" applyFill="1" applyBorder="1" applyAlignment="1" applyProtection="1">
      <alignment horizontal="center"/>
      <protection hidden="1"/>
    </xf>
    <xf numFmtId="0" fontId="2" fillId="7" borderId="0" xfId="0" applyFont="1" applyFill="1"/>
    <xf numFmtId="165" fontId="0" fillId="8" borderId="0" xfId="0" applyNumberFormat="1" applyFill="1"/>
    <xf numFmtId="0" fontId="2" fillId="0" borderId="0" xfId="0" applyFont="1" applyFill="1" applyAlignment="1" applyProtection="1">
      <alignment horizontal="left"/>
      <protection hidden="1"/>
    </xf>
    <xf numFmtId="0" fontId="13" fillId="0" borderId="0" xfId="0" applyFont="1" applyBorder="1" applyAlignment="1">
      <alignment wrapText="1"/>
    </xf>
    <xf numFmtId="0" fontId="0" fillId="0" borderId="0" xfId="0" applyBorder="1"/>
    <xf numFmtId="164" fontId="2" fillId="9" borderId="1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0" fontId="12" fillId="0" borderId="15" xfId="0" applyNumberFormat="1" applyFont="1" applyBorder="1" applyAlignment="1">
      <alignment horizontal="center" wrapText="1"/>
    </xf>
    <xf numFmtId="0" fontId="1" fillId="0" borderId="0" xfId="0" applyFont="1" applyProtection="1">
      <protection hidden="1"/>
    </xf>
    <xf numFmtId="0" fontId="1" fillId="10" borderId="0" xfId="0" applyFont="1" applyFill="1" applyProtection="1">
      <protection hidden="1"/>
    </xf>
    <xf numFmtId="0" fontId="2" fillId="6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3" borderId="20" xfId="0" applyFont="1" applyFill="1" applyBorder="1" applyAlignment="1">
      <alignment horizontal="left" wrapText="1"/>
    </xf>
    <xf numFmtId="0" fontId="11" fillId="3" borderId="24" xfId="0" applyFont="1" applyFill="1" applyBorder="1" applyAlignment="1">
      <alignment horizontal="left" wrapText="1"/>
    </xf>
    <xf numFmtId="0" fontId="11" fillId="3" borderId="21" xfId="0" applyFont="1" applyFill="1" applyBorder="1" applyAlignment="1">
      <alignment horizontal="left" wrapText="1"/>
    </xf>
    <xf numFmtId="0" fontId="4" fillId="0" borderId="0" xfId="1" applyAlignment="1" applyProtection="1"/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8" xfId="0" quotePrefix="1" applyFont="1" applyFill="1" applyBorder="1" applyAlignment="1">
      <alignment horizontal="center" vertical="center"/>
    </xf>
    <xf numFmtId="0" fontId="2" fillId="0" borderId="29" xfId="0" quotePrefix="1" applyFont="1" applyFill="1" applyBorder="1" applyAlignment="1">
      <alignment horizontal="center" vertical="center"/>
    </xf>
    <xf numFmtId="0" fontId="2" fillId="0" borderId="30" xfId="0" quotePrefix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62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6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HP\AHP-300%20Shared\Current%20Shared%20Drive\Branch%20D-Strategic%20Comp%20&amp;%20Pay\Annual%20Program%20-%20Pay%20Tools%20and%20Pay%20Tables\2012\2011\2011_MSS%202%20-%204%20Pay%20Tables_12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lity and Max Pay"/>
      <sheetName val="LOCALITY INDEX"/>
      <sheetName val="NO LOCALITY"/>
      <sheetName val="Ak"/>
      <sheetName val="atl"/>
      <sheetName val="bos"/>
      <sheetName val="bu"/>
      <sheetName val="chi"/>
      <sheetName val="cin"/>
      <sheetName val="cle"/>
      <sheetName val="col"/>
      <sheetName val="dfw"/>
      <sheetName val="day"/>
      <sheetName val="den"/>
      <sheetName val="det"/>
      <sheetName val="har"/>
      <sheetName val="Hi"/>
      <sheetName val="hou"/>
      <sheetName val="hnt"/>
      <sheetName val="ind"/>
      <sheetName val="la"/>
      <sheetName val="mfl"/>
      <sheetName val="mil"/>
      <sheetName val="msp"/>
      <sheetName val="ny"/>
      <sheetName val="phl"/>
      <sheetName val="px"/>
      <sheetName val="pit"/>
      <sheetName val="por"/>
      <sheetName val="ra"/>
      <sheetName val="rch"/>
      <sheetName val="sac"/>
      <sheetName val="sd"/>
      <sheetName val="sf"/>
      <sheetName val="sea"/>
      <sheetName val="dcb"/>
      <sheetName val="gu,pr"/>
      <sheetName val="Intl"/>
      <sheetName val="ru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P65"/>
  <sheetViews>
    <sheetView topLeftCell="A37" workbookViewId="0">
      <selection activeCell="B7" sqref="B7:B65"/>
    </sheetView>
  </sheetViews>
  <sheetFormatPr defaultRowHeight="13.2" x14ac:dyDescent="0.25"/>
  <cols>
    <col min="1" max="1" width="17.6640625" customWidth="1"/>
    <col min="2" max="2" width="14.6640625" customWidth="1"/>
    <col min="3" max="3" width="2.6640625" customWidth="1"/>
    <col min="4" max="4" width="18.6640625" customWidth="1"/>
    <col min="5" max="5" width="2.6640625" customWidth="1"/>
    <col min="6" max="6" width="97.6640625" customWidth="1"/>
  </cols>
  <sheetData>
    <row r="5" spans="1:8" ht="13.8" thickBot="1" x14ac:dyDescent="0.3">
      <c r="H5" s="2" t="s">
        <v>96</v>
      </c>
    </row>
    <row r="6" spans="1:8" ht="45.75" customHeight="1" thickBot="1" x14ac:dyDescent="0.3">
      <c r="A6" s="56" t="s">
        <v>79</v>
      </c>
      <c r="B6" s="66">
        <v>2025</v>
      </c>
      <c r="D6" s="46" t="s">
        <v>127</v>
      </c>
      <c r="F6" s="67" t="s">
        <v>137</v>
      </c>
      <c r="H6" s="48">
        <v>1.022E-2</v>
      </c>
    </row>
    <row r="7" spans="1:8" ht="14.4" thickBot="1" x14ac:dyDescent="0.3">
      <c r="A7" s="64" t="s">
        <v>77</v>
      </c>
      <c r="B7" s="63">
        <v>0.3236</v>
      </c>
      <c r="C7" s="44"/>
      <c r="D7" s="47">
        <v>225700</v>
      </c>
      <c r="G7" s="44"/>
    </row>
    <row r="8" spans="1:8" ht="14.4" thickBot="1" x14ac:dyDescent="0.3">
      <c r="A8" s="64" t="s">
        <v>83</v>
      </c>
      <c r="B8" s="63">
        <v>0.2077</v>
      </c>
      <c r="C8" s="44"/>
      <c r="D8" s="55">
        <f>199300*1.022</f>
        <v>203684.6</v>
      </c>
      <c r="G8" s="44"/>
    </row>
    <row r="9" spans="1:8" ht="14.4" thickBot="1" x14ac:dyDescent="0.3">
      <c r="A9" s="64" t="s">
        <v>84</v>
      </c>
      <c r="B9" s="63">
        <v>0.18329999999999999</v>
      </c>
      <c r="C9" s="44"/>
      <c r="G9" s="44"/>
    </row>
    <row r="10" spans="1:8" ht="14.4" thickBot="1" x14ac:dyDescent="0.3">
      <c r="A10" s="37" t="s">
        <v>3</v>
      </c>
      <c r="B10" s="63">
        <v>0.2379</v>
      </c>
      <c r="C10" s="37"/>
      <c r="G10" s="37"/>
    </row>
    <row r="11" spans="1:8" ht="14.4" thickBot="1" x14ac:dyDescent="0.3">
      <c r="A11" s="64" t="s">
        <v>85</v>
      </c>
      <c r="B11" s="63">
        <v>0.20349999999999999</v>
      </c>
      <c r="C11" s="37"/>
      <c r="G11" s="37"/>
    </row>
    <row r="12" spans="1:8" ht="14.4" thickBot="1" x14ac:dyDescent="0.3">
      <c r="A12" s="64" t="s">
        <v>110</v>
      </c>
      <c r="B12" s="63">
        <v>0.18240000000000001</v>
      </c>
      <c r="C12" s="37"/>
      <c r="G12" s="37"/>
    </row>
    <row r="13" spans="1:8" ht="14.4" thickBot="1" x14ac:dyDescent="0.3">
      <c r="A13" s="37" t="s">
        <v>4</v>
      </c>
      <c r="B13" s="63">
        <v>0.32579999999999998</v>
      </c>
      <c r="C13" s="37"/>
      <c r="G13" s="37"/>
    </row>
    <row r="14" spans="1:8" ht="16.2" thickBot="1" x14ac:dyDescent="0.3">
      <c r="A14" s="37" t="s">
        <v>5</v>
      </c>
      <c r="B14" s="63">
        <v>0.22409999999999999</v>
      </c>
      <c r="C14" s="37"/>
      <c r="F14" s="49" t="s">
        <v>138</v>
      </c>
      <c r="G14" s="37"/>
    </row>
    <row r="15" spans="1:8" ht="14.4" thickBot="1" x14ac:dyDescent="0.3">
      <c r="A15" s="37" t="s">
        <v>111</v>
      </c>
      <c r="B15" s="63">
        <v>0.19450000000000001</v>
      </c>
      <c r="C15" s="37"/>
      <c r="G15" s="37"/>
    </row>
    <row r="16" spans="1:8" ht="14.4" thickBot="1" x14ac:dyDescent="0.3">
      <c r="A16" s="64" t="s">
        <v>86</v>
      </c>
      <c r="B16" s="63">
        <v>0.19670000000000001</v>
      </c>
      <c r="C16" s="37"/>
      <c r="G16" s="37"/>
    </row>
    <row r="17" spans="1:16" ht="14.4" thickBot="1" x14ac:dyDescent="0.3">
      <c r="A17" s="37" t="s">
        <v>6</v>
      </c>
      <c r="B17" s="63">
        <v>0.30859999999999999</v>
      </c>
      <c r="C17" s="37"/>
      <c r="G17" s="37"/>
    </row>
    <row r="18" spans="1:16" ht="14.4" thickBot="1" x14ac:dyDescent="0.3">
      <c r="A18" s="37" t="s">
        <v>26</v>
      </c>
      <c r="B18" s="63">
        <v>0.21929999999999999</v>
      </c>
      <c r="C18" s="37"/>
      <c r="G18" s="37"/>
    </row>
    <row r="19" spans="1:16" ht="14.4" thickBot="1" x14ac:dyDescent="0.3">
      <c r="A19" s="37" t="s">
        <v>27</v>
      </c>
      <c r="B19" s="63">
        <v>0.2223</v>
      </c>
      <c r="C19" s="37"/>
      <c r="G19" s="37"/>
    </row>
    <row r="20" spans="1:16" ht="14.4" thickBot="1" x14ac:dyDescent="0.3">
      <c r="A20" s="64" t="s">
        <v>87</v>
      </c>
      <c r="B20" s="63">
        <v>0.20150000000000001</v>
      </c>
      <c r="C20" s="37"/>
      <c r="G20" s="37"/>
    </row>
    <row r="21" spans="1:16" ht="14.4" thickBot="1" x14ac:dyDescent="0.3">
      <c r="A21" s="37" t="s">
        <v>21</v>
      </c>
      <c r="B21" s="63">
        <v>0.2215</v>
      </c>
      <c r="C21" s="37"/>
      <c r="G21" s="37"/>
    </row>
    <row r="22" spans="1:16" ht="14.4" thickBot="1" x14ac:dyDescent="0.3">
      <c r="A22" s="37" t="s">
        <v>112</v>
      </c>
      <c r="B22" s="63">
        <v>0.17630000000000001</v>
      </c>
      <c r="C22" s="37"/>
      <c r="G22" s="37"/>
    </row>
    <row r="23" spans="1:16" ht="14.4" thickBot="1" x14ac:dyDescent="0.3">
      <c r="A23" s="37" t="s">
        <v>28</v>
      </c>
      <c r="B23" s="63">
        <v>0.27260000000000001</v>
      </c>
      <c r="C23" s="37"/>
      <c r="G23" s="37"/>
      <c r="J23" s="42"/>
      <c r="K23" s="42"/>
      <c r="L23" s="42"/>
      <c r="M23" s="42"/>
      <c r="N23" s="42"/>
      <c r="O23" s="42"/>
      <c r="P23" s="41"/>
    </row>
    <row r="24" spans="1:16" ht="14.4" thickBot="1" x14ac:dyDescent="0.3">
      <c r="A24" s="64" t="s">
        <v>88</v>
      </c>
      <c r="B24" s="63">
        <v>0.1893</v>
      </c>
      <c r="C24" s="37"/>
      <c r="D24" s="58"/>
      <c r="G24" s="37"/>
      <c r="J24" s="42"/>
      <c r="K24" s="42"/>
      <c r="L24" s="42"/>
      <c r="M24" s="42"/>
      <c r="N24" s="42"/>
      <c r="O24" s="42"/>
      <c r="P24" s="41"/>
    </row>
    <row r="25" spans="1:16" ht="14.4" thickBot="1" x14ac:dyDescent="0.3">
      <c r="A25" s="37" t="s">
        <v>29</v>
      </c>
      <c r="B25" s="63">
        <v>0.2142</v>
      </c>
      <c r="C25" s="37"/>
      <c r="G25" s="37"/>
    </row>
    <row r="26" spans="1:16" ht="14.4" thickBot="1" x14ac:dyDescent="0.3">
      <c r="A26" s="37" t="s">
        <v>7</v>
      </c>
      <c r="B26" s="63">
        <v>0.30520000000000003</v>
      </c>
      <c r="C26" s="37"/>
      <c r="G26" s="37"/>
    </row>
    <row r="27" spans="1:16" ht="14.4" thickBot="1" x14ac:dyDescent="0.3">
      <c r="A27" s="37" t="s">
        <v>122</v>
      </c>
      <c r="B27" s="63">
        <v>0.18010000000000001</v>
      </c>
      <c r="C27" s="37"/>
      <c r="G27" s="37"/>
    </row>
    <row r="28" spans="1:16" ht="14.4" thickBot="1" x14ac:dyDescent="0.3">
      <c r="A28" s="37" t="s">
        <v>30</v>
      </c>
      <c r="B28" s="63">
        <v>0.29120000000000001</v>
      </c>
      <c r="C28" s="37"/>
      <c r="G28" s="37"/>
    </row>
    <row r="29" spans="1:16" ht="14.4" thickBot="1" x14ac:dyDescent="0.3">
      <c r="A29" s="65" t="s">
        <v>129</v>
      </c>
      <c r="B29" s="63">
        <v>0.17649999999999999</v>
      </c>
      <c r="C29" s="37"/>
      <c r="G29" s="37"/>
    </row>
    <row r="30" spans="1:16" ht="14.4" thickBot="1" x14ac:dyDescent="0.3">
      <c r="A30" s="64" t="s">
        <v>89</v>
      </c>
      <c r="B30" s="63">
        <v>0.1943</v>
      </c>
      <c r="C30" s="37"/>
      <c r="G30" s="37"/>
    </row>
    <row r="31" spans="1:16" ht="14.4" thickBot="1" x14ac:dyDescent="0.3">
      <c r="A31" s="37" t="s">
        <v>8</v>
      </c>
      <c r="B31" s="63">
        <v>0.32079999999999997</v>
      </c>
      <c r="C31" s="45"/>
      <c r="G31" s="45"/>
    </row>
    <row r="32" spans="1:16" ht="14.4" thickBot="1" x14ac:dyDescent="0.3">
      <c r="A32" s="37" t="s">
        <v>78</v>
      </c>
      <c r="B32" s="63">
        <v>0.22209999999999999</v>
      </c>
      <c r="C32" s="37"/>
      <c r="G32" s="37"/>
    </row>
    <row r="33" spans="1:7" ht="14.4" thickBot="1" x14ac:dyDescent="0.3">
      <c r="A33" s="37" t="s">
        <v>9</v>
      </c>
      <c r="B33" s="63">
        <v>0.35</v>
      </c>
      <c r="C33" s="37"/>
      <c r="G33" s="37"/>
    </row>
    <row r="34" spans="1:7" ht="14.4" thickBot="1" x14ac:dyDescent="0.3">
      <c r="A34" s="37" t="s">
        <v>10</v>
      </c>
      <c r="B34" s="63">
        <v>0.21909999999999999</v>
      </c>
      <c r="C34" s="37"/>
      <c r="G34" s="37"/>
    </row>
    <row r="35" spans="1:7" ht="14.4" thickBot="1" x14ac:dyDescent="0.3">
      <c r="A35" s="37" t="s">
        <v>11</v>
      </c>
      <c r="B35" s="63">
        <v>0.18149999999999999</v>
      </c>
      <c r="C35" s="37"/>
      <c r="G35" s="37"/>
    </row>
    <row r="36" spans="1:7" ht="14.4" thickBot="1" x14ac:dyDescent="0.3">
      <c r="A36" s="64" t="s">
        <v>90</v>
      </c>
      <c r="B36" s="63">
        <v>0.18970000000000001</v>
      </c>
      <c r="C36" s="37"/>
      <c r="G36" s="37"/>
    </row>
    <row r="37" spans="1:7" ht="14.4" thickBot="1" x14ac:dyDescent="0.3">
      <c r="A37" s="64" t="s">
        <v>91</v>
      </c>
      <c r="B37" s="63">
        <v>0.21590000000000001</v>
      </c>
      <c r="C37" s="37"/>
      <c r="G37" s="37"/>
    </row>
    <row r="38" spans="1:7" ht="14.4" thickBot="1" x14ac:dyDescent="0.3">
      <c r="A38" s="64" t="s">
        <v>92</v>
      </c>
      <c r="B38" s="63">
        <v>0.19570000000000001</v>
      </c>
      <c r="C38" s="37"/>
      <c r="G38" s="37"/>
    </row>
    <row r="39" spans="1:7" ht="14.4" thickBot="1" x14ac:dyDescent="0.3">
      <c r="A39" s="37" t="s">
        <v>12</v>
      </c>
      <c r="B39" s="63">
        <v>0.36470000000000002</v>
      </c>
      <c r="C39" s="37"/>
      <c r="G39" s="37"/>
    </row>
    <row r="40" spans="1:7" ht="14.4" thickBot="1" x14ac:dyDescent="0.3">
      <c r="A40" s="37" t="s">
        <v>31</v>
      </c>
      <c r="B40" s="63">
        <v>0.2467</v>
      </c>
      <c r="C40" s="37"/>
      <c r="G40" s="37"/>
    </row>
    <row r="41" spans="1:7" ht="14.4" thickBot="1" x14ac:dyDescent="0.3">
      <c r="A41" s="37" t="s">
        <v>32</v>
      </c>
      <c r="B41" s="63">
        <v>0.22420000000000001</v>
      </c>
      <c r="C41" s="37"/>
      <c r="G41" s="37"/>
    </row>
    <row r="42" spans="1:7" ht="14.4" thickBot="1" x14ac:dyDescent="0.3">
      <c r="A42" s="37" t="s">
        <v>33</v>
      </c>
      <c r="B42" s="63">
        <v>0.2762</v>
      </c>
      <c r="C42" s="37"/>
      <c r="G42" s="37"/>
    </row>
    <row r="43" spans="1:7" ht="14.4" thickBot="1" x14ac:dyDescent="0.3">
      <c r="A43" s="37" t="s">
        <v>13</v>
      </c>
      <c r="B43" s="63">
        <v>0.3795</v>
      </c>
      <c r="C43" s="37"/>
      <c r="G43" s="37"/>
    </row>
    <row r="44" spans="1:7" ht="14.4" thickBot="1" x14ac:dyDescent="0.3">
      <c r="A44" s="37" t="s">
        <v>113</v>
      </c>
      <c r="B44" s="63">
        <v>0.18229999999999999</v>
      </c>
      <c r="C44" s="37"/>
      <c r="G44" s="37"/>
    </row>
    <row r="45" spans="1:7" ht="14.4" thickBot="1" x14ac:dyDescent="0.3">
      <c r="A45" s="64" t="s">
        <v>93</v>
      </c>
      <c r="B45" s="63">
        <v>0.17929999999999999</v>
      </c>
      <c r="C45" s="37"/>
      <c r="G45" s="37"/>
    </row>
    <row r="46" spans="1:7" ht="14.4" thickBot="1" x14ac:dyDescent="0.3">
      <c r="A46" s="37" t="s">
        <v>34</v>
      </c>
      <c r="B46" s="63">
        <v>0.28989999999999999</v>
      </c>
      <c r="C46" s="37"/>
      <c r="G46" s="37"/>
    </row>
    <row r="47" spans="1:7" ht="14.4" thickBot="1" x14ac:dyDescent="0.3">
      <c r="A47" s="37" t="s">
        <v>14</v>
      </c>
      <c r="B47" s="63">
        <v>0.22450000000000001</v>
      </c>
      <c r="C47" s="37"/>
      <c r="G47" s="37"/>
    </row>
    <row r="48" spans="1:7" ht="14.4" thickBot="1" x14ac:dyDescent="0.3">
      <c r="A48" s="37" t="s">
        <v>15</v>
      </c>
      <c r="B48" s="63">
        <v>0.21029999999999999</v>
      </c>
      <c r="C48" s="37"/>
      <c r="D48" s="33"/>
      <c r="E48" s="33"/>
      <c r="F48" s="33"/>
      <c r="G48" s="37"/>
    </row>
    <row r="49" spans="1:7" ht="15.6" thickBot="1" x14ac:dyDescent="0.3">
      <c r="A49" s="37" t="s">
        <v>22</v>
      </c>
      <c r="B49" s="63">
        <v>0.26129999999999998</v>
      </c>
      <c r="C49" s="37"/>
      <c r="D49" s="59"/>
      <c r="E49" s="59"/>
      <c r="F49" s="59"/>
      <c r="G49" s="37"/>
    </row>
    <row r="50" spans="1:7" ht="14.4" thickBot="1" x14ac:dyDescent="0.3">
      <c r="A50" s="37" t="s">
        <v>16</v>
      </c>
      <c r="B50" s="63">
        <v>0.22239999999999999</v>
      </c>
      <c r="C50" s="37"/>
      <c r="D50" s="60"/>
      <c r="E50" s="60"/>
      <c r="F50" s="60"/>
      <c r="G50" s="37"/>
    </row>
    <row r="51" spans="1:7" ht="15.6" thickBot="1" x14ac:dyDescent="0.3">
      <c r="A51" s="65" t="s">
        <v>130</v>
      </c>
      <c r="B51" s="63">
        <v>0.17519999999999999</v>
      </c>
      <c r="C51" s="37"/>
      <c r="D51" s="59"/>
      <c r="E51" s="59"/>
      <c r="F51" s="59"/>
      <c r="G51" s="37"/>
    </row>
    <row r="52" spans="1:7" ht="14.4" thickBot="1" x14ac:dyDescent="0.3">
      <c r="A52" s="37" t="s">
        <v>17</v>
      </c>
      <c r="B52" s="63">
        <v>0.2228</v>
      </c>
      <c r="C52" s="37"/>
      <c r="G52" s="37"/>
    </row>
    <row r="53" spans="1:7" ht="15.6" thickBot="1" x14ac:dyDescent="0.3">
      <c r="A53" s="65" t="s">
        <v>131</v>
      </c>
      <c r="B53" s="63">
        <v>0.17879999999999999</v>
      </c>
      <c r="C53" s="37"/>
      <c r="D53" s="59"/>
      <c r="E53" s="59"/>
      <c r="F53" s="59"/>
      <c r="G53" s="37"/>
    </row>
    <row r="54" spans="1:7" ht="14.4" thickBot="1" x14ac:dyDescent="0.3">
      <c r="A54" s="37" t="s">
        <v>18</v>
      </c>
      <c r="B54" s="63">
        <v>0.29759999999999998</v>
      </c>
      <c r="C54" s="37"/>
      <c r="D54" s="60"/>
      <c r="E54" s="60"/>
      <c r="F54" s="60"/>
      <c r="G54" s="37"/>
    </row>
    <row r="55" spans="1:7" ht="14.4" thickBot="1" x14ac:dyDescent="0.3">
      <c r="A55" s="37" t="s">
        <v>114</v>
      </c>
      <c r="B55" s="63">
        <v>0.18779999999999999</v>
      </c>
      <c r="C55" s="37"/>
      <c r="G55" s="37"/>
    </row>
    <row r="56" spans="1:7" ht="14.4" thickBot="1" x14ac:dyDescent="0.3">
      <c r="A56" s="37" t="s">
        <v>19</v>
      </c>
      <c r="B56" s="63">
        <v>0.3372</v>
      </c>
      <c r="C56" s="37"/>
      <c r="G56" s="37"/>
    </row>
    <row r="57" spans="1:7" ht="14.4" thickBot="1" x14ac:dyDescent="0.3">
      <c r="A57" s="37" t="s">
        <v>35</v>
      </c>
      <c r="B57" s="63">
        <v>0.46339999999999998</v>
      </c>
      <c r="C57" s="37"/>
      <c r="G57" s="37"/>
    </row>
    <row r="58" spans="1:7" ht="14.4" thickBot="1" x14ac:dyDescent="0.3">
      <c r="A58" s="37" t="s">
        <v>20</v>
      </c>
      <c r="B58" s="63">
        <v>0.31569999999999998</v>
      </c>
      <c r="C58" s="37"/>
      <c r="G58" s="37"/>
    </row>
    <row r="59" spans="1:7" ht="14.4" thickBot="1" x14ac:dyDescent="0.3">
      <c r="A59" s="65" t="s">
        <v>132</v>
      </c>
      <c r="B59" s="63">
        <v>0.1767</v>
      </c>
      <c r="C59" s="37"/>
      <c r="G59" s="37"/>
    </row>
    <row r="60" spans="1:7" ht="14.4" thickBot="1" x14ac:dyDescent="0.3">
      <c r="A60" s="64" t="s">
        <v>94</v>
      </c>
      <c r="B60" s="63">
        <v>0.20030000000000001</v>
      </c>
      <c r="C60" s="37"/>
      <c r="G60" s="37"/>
    </row>
    <row r="61" spans="1:7" ht="14.4" thickBot="1" x14ac:dyDescent="0.3">
      <c r="A61" s="64" t="s">
        <v>95</v>
      </c>
      <c r="B61" s="63">
        <v>0.1928</v>
      </c>
      <c r="C61" s="37"/>
      <c r="G61" s="37"/>
    </row>
    <row r="62" spans="1:7" ht="14.4" thickBot="1" x14ac:dyDescent="0.3">
      <c r="A62" s="64" t="s">
        <v>115</v>
      </c>
      <c r="B62" s="63">
        <v>0.188</v>
      </c>
    </row>
    <row r="63" spans="1:7" ht="14.4" thickBot="1" x14ac:dyDescent="0.3">
      <c r="A63" s="37" t="s">
        <v>23</v>
      </c>
      <c r="B63" s="63">
        <v>0.33939999999999998</v>
      </c>
    </row>
    <row r="64" spans="1:7" ht="14.4" thickBot="1" x14ac:dyDescent="0.3">
      <c r="A64" s="37" t="s">
        <v>24</v>
      </c>
      <c r="B64" s="63">
        <v>0.1706</v>
      </c>
    </row>
    <row r="65" spans="1:2" ht="14.4" thickBot="1" x14ac:dyDescent="0.3">
      <c r="A65" s="37" t="s">
        <v>25</v>
      </c>
      <c r="B65" s="63">
        <v>0.22620000000000001</v>
      </c>
    </row>
  </sheetData>
  <sheetProtection algorithmName="SHA-512" hashValue="4VeR1lT+b9kjOvk8tnutYsb7scnCF1SmMTW35x/8wrtNLHpBfq06N8Q/bjyKffUWJplzsFyyQh1vvMcu6dVyyQ==" saltValue="hYpydbz2egYmh/izqVgkSw==" spinCount="100000" sheet="1" objects="1" scenarios="1"/>
  <phoneticPr fontId="9" type="noConversion"/>
  <conditionalFormatting sqref="F14">
    <cfRule type="cellIs" dxfId="61" priority="1" stopIfTrue="1" operator="greaterThan">
      <formula>165200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3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0.18240000000000001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212713.75999999998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190011.68</v>
      </c>
      <c r="F10" s="24" t="s">
        <v>39</v>
      </c>
      <c r="G10" s="23">
        <f>IF('NO LOCALITY'!G10*(1+$G$6)&gt;'Locality and Max Pay'!D7,'Locality and Max Pay'!D7,'NO LOCALITY'!G10*(1+$G$6))</f>
        <v>212713.75999999998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204436.96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179961.27999999997</v>
      </c>
      <c r="F14" s="24" t="s">
        <v>39</v>
      </c>
      <c r="G14" s="23">
        <f>IF('NO LOCALITY'!G14*(1+$G$6)&gt;'Locality and Max Pay'!D7,'Locality and Max Pay'!D7,'NO LOCALITY'!G14*(1+$G$6))</f>
        <v>204436.96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223828.31999999998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197106.08</v>
      </c>
      <c r="F17" s="24" t="s">
        <v>39</v>
      </c>
      <c r="G17" s="23">
        <f>IF('NO LOCALITY'!G17*(1+$G$6)&gt;'Locality and Max Pay'!D7,'Locality and Max Pay'!D7,'NO LOCALITY'!G17*(1+$G$6))</f>
        <v>223828.31999999998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170383.84</v>
      </c>
      <c r="F18" s="24" t="s">
        <v>39</v>
      </c>
      <c r="G18" s="23">
        <f>IF('NO LOCALITY'!G18*(1+$G$6)&gt;'Locality and Max Pay'!D7,'Locality and Max Pay'!D7,'NO LOCALITY'!G18*(1+$G$6))</f>
        <v>197106.08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t7W+JLrQ06pluPkkQegEYLIz45uewK/iSO8vqIsYgcz4NLkHfFo9mlaGW+H131SAP6gA4BMKsolWMuTYmEGNWQ==" saltValue="KpQx/rz71wetYjNWH4Qd6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3" priority="1" stopIfTrue="1" operator="greaterThan">
      <formula>165200</formula>
    </cfRule>
  </conditionalFormatting>
  <hyperlinks>
    <hyperlink ref="B23:D23" location="'LOCALITY INDEX'!A1" display="Return to Locality Index" xr:uid="{00000000-0004-0000-09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0.32579999999999998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213056.06000000003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201786.76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221010.86000000002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191047.78</v>
      </c>
      <c r="F18" s="24" t="s">
        <v>39</v>
      </c>
      <c r="G18" s="23">
        <f>IF('NO LOCALITY'!G18*(1+$G$6)&gt;'Locality and Max Pay'!D7,'Locality and Max Pay'!D7,'NO LOCALITY'!G18*(1+$G$6))</f>
        <v>221010.86000000002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lEIUlGsdWhXMMK7rm5Mf2rNTLTCSq2beBiENBSTtsxHudLJAx/mzqhLQ8yMforwhXV8rBS3feenwoIv9qBiL9w==" saltValue="nwpFsbtL6x7N1vpBJt0Qv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52" priority="1" stopIfTrue="1" operator="greaterThan">
      <formula>165200</formula>
    </cfRule>
  </conditionalFormatting>
  <hyperlinks>
    <hyperlink ref="B23:D23" location="'LOCALITY INDEX'!A1" display="Return to Locality Index" xr:uid="{00000000-0004-0000-0A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0.22409999999999999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220215.59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196712.87</v>
      </c>
      <c r="F10" s="24" t="s">
        <v>39</v>
      </c>
      <c r="G10" s="23">
        <f>IF('NO LOCALITY'!G10*(1+$G$6)&gt;'Locality and Max Pay'!D7,'Locality and Max Pay'!D7,'NO LOCALITY'!G10*(1+$G$6))</f>
        <v>220215.59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211646.88999999998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186308.02</v>
      </c>
      <c r="F14" s="24" t="s">
        <v>39</v>
      </c>
      <c r="G14" s="23">
        <f>IF('NO LOCALITY'!G14*(1+$G$6)&gt;'Locality and Max Pay'!D7,'Locality and Max Pay'!D7,'NO LOCALITY'!G14*(1+$G$6))</f>
        <v>211646.88999999998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204057.47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176392.81</v>
      </c>
      <c r="F18" s="24" t="s">
        <v>39</v>
      </c>
      <c r="G18" s="23">
        <f>IF('NO LOCALITY'!G18*(1+$G$6)&gt;'Locality and Max Pay'!D7,'Locality and Max Pay'!D7,'NO LOCALITY'!G18*(1+$G$6))</f>
        <v>204057.47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sWZQubaURp4eHx1IUK28kT6sNslj6S1vTN4/VrXYhkykxAbXjD9I7n8ltOxmuCl2pa5hEBOIoKInewTuEYCX+Q==" saltValue="PFq6zHVgQht6qBLee4102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51" priority="1" stopIfTrue="1" operator="greaterThan">
      <formula>165200</formula>
    </cfRule>
  </conditionalFormatting>
  <hyperlinks>
    <hyperlink ref="B23:D23" location="'LOCALITY INDEX'!A1" display="Return to Locality Index" xr:uid="{00000000-0004-0000-0B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4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0.19450000000000001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214890.55000000002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191956.15000000002</v>
      </c>
      <c r="F10" s="24" t="s">
        <v>39</v>
      </c>
      <c r="G10" s="23">
        <f>IF('NO LOCALITY'!G10*(1+$G$6)&gt;'Locality and Max Pay'!D7,'Locality and Max Pay'!D7,'NO LOCALITY'!G10*(1+$G$6))</f>
        <v>214890.55000000002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206529.05000000002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181802.90000000002</v>
      </c>
      <c r="F14" s="24" t="s">
        <v>39</v>
      </c>
      <c r="G14" s="23">
        <f>IF('NO LOCALITY'!G14*(1+$G$6)&gt;'Locality and Max Pay'!D7,'Locality and Max Pay'!D7,'NO LOCALITY'!G14*(1+$G$6))</f>
        <v>206529.05000000002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199123.15000000002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172127.45</v>
      </c>
      <c r="F18" s="24" t="s">
        <v>39</v>
      </c>
      <c r="G18" s="23">
        <f>IF('NO LOCALITY'!G18*(1+$G$6)&gt;'Locality and Max Pay'!D7,'Locality and Max Pay'!D7,'NO LOCALITY'!G18*(1+$G$6))</f>
        <v>199123.15000000002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jPRpEwrWI+CvYGKyPPgjF1/87Gj7fpfqkMjpcPAMABieappsw0d4RItPbosgOnN/8iz+CTZELwxUfPpGffLe3w==" saltValue="1fqJQd6cHuyFZOw9Ot24t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0" priority="1" stopIfTrue="1" operator="greaterThan">
      <formula>165200</formula>
    </cfRule>
  </conditionalFormatting>
  <hyperlinks>
    <hyperlink ref="B23:D23" location="'LOCALITY INDEX'!A1" display="Return to Locality Index" xr:uid="{00000000-0004-0000-0C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5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86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0.19670000000000001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215286.33000000002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192309.69</v>
      </c>
      <c r="F10" s="24" t="s">
        <v>39</v>
      </c>
      <c r="G10" s="23">
        <f>IF('NO LOCALITY'!G10*(1+$G$6)&gt;'Locality and Max Pay'!D7,'Locality and Max Pay'!D7,'NO LOCALITY'!G10*(1+$G$6))</f>
        <v>215286.33000000002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206909.43000000002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182137.74000000002</v>
      </c>
      <c r="F14" s="24" t="s">
        <v>39</v>
      </c>
      <c r="G14" s="23">
        <f>IF('NO LOCALITY'!G14*(1+$G$6)&gt;'Locality and Max Pay'!D7,'Locality and Max Pay'!D7,'NO LOCALITY'!G14*(1+$G$6))</f>
        <v>206909.43000000002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199489.89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172444.47</v>
      </c>
      <c r="F18" s="24" t="s">
        <v>39</v>
      </c>
      <c r="G18" s="23">
        <f>IF('NO LOCALITY'!G18*(1+$G$6)&gt;'Locality and Max Pay'!D7,'Locality and Max Pay'!D7,'NO LOCALITY'!G18*(1+$G$6))</f>
        <v>199489.89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+FbkEj5zet3O167pX7cYIFlyWrbhCq7xhAJ3xLhkzy+u5v1vDxkbuxW812zT7gB/9HkhxsHMRqb1IY6aadnLHA==" saltValue="8yQIIgRSqto1BO98EkpNB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49" priority="1" stopIfTrue="1" operator="greaterThan">
      <formula>165200</formula>
    </cfRule>
  </conditionalFormatting>
  <hyperlinks>
    <hyperlink ref="B23:D23" location="'LOCALITY INDEX'!A1" display="Return to Locality Index" xr:uid="{00000000-0004-0000-0D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6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0.30859999999999999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210292.02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199168.91999999998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218143.62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188569.26</v>
      </c>
      <c r="F18" s="24" t="s">
        <v>39</v>
      </c>
      <c r="G18" s="23">
        <f>IF('NO LOCALITY'!G18*(1+$G$6)&gt;'Locality and Max Pay'!D7,'Locality and Max Pay'!D7,'NO LOCALITY'!G18*(1+$G$6))</f>
        <v>218143.62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nsdXn8tOpJikLg52Qm27p/e3v4H1Hy9+V6KXyf2TJhCMbOVv2EdmGYU95Adc5ghSFPwjUJ5HxTFKQEmfBNNpdQ==" saltValue="XQ06ivY9MX0+xbJmow9yg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8" priority="1" stopIfTrue="1" operator="greaterThan">
      <formula>165200</formula>
    </cfRule>
  </conditionalFormatting>
  <hyperlinks>
    <hyperlink ref="B23:D23" location="'LOCALITY INDEX'!A1" display="Return to Locality Index" xr:uid="{00000000-0004-0000-0E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26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0.21929999999999999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219352.07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195941.51</v>
      </c>
      <c r="F10" s="24" t="s">
        <v>39</v>
      </c>
      <c r="G10" s="23">
        <f>IF('NO LOCALITY'!G10*(1+$G$6)&gt;'Locality and Max Pay'!D7,'Locality and Max Pay'!D7,'NO LOCALITY'!G10*(1+$G$6))</f>
        <v>219352.07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210816.97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185577.46000000002</v>
      </c>
      <c r="F14" s="24" t="s">
        <v>39</v>
      </c>
      <c r="G14" s="23">
        <f>IF('NO LOCALITY'!G14*(1+$G$6)&gt;'Locality and Max Pay'!D7,'Locality and Max Pay'!D7,'NO LOCALITY'!G14*(1+$G$6))</f>
        <v>210816.97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203257.31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175701.13</v>
      </c>
      <c r="F18" s="24" t="s">
        <v>39</v>
      </c>
      <c r="G18" s="23">
        <f>IF('NO LOCALITY'!G18*(1+$G$6)&gt;'Locality and Max Pay'!D7,'Locality and Max Pay'!D7,'NO LOCALITY'!G18*(1+$G$6))</f>
        <v>203257.31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vJrKwOnfwPxtThSdwiG/y2/wezawjWduxlwYiHTJ8R6FzDsgnv4p7efeeoKMGAXm4SczOR3Kl/mFLPdreAmjkQ==" saltValue="24t9biovqs1p/7QzzxCnj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7" priority="1" stopIfTrue="1" operator="greaterThan">
      <formula>165200</formula>
    </cfRule>
  </conditionalFormatting>
  <hyperlinks>
    <hyperlink ref="B23:D23" location="'LOCALITY INDEX'!A1" display="Return to Locality Index" xr:uid="{00000000-0004-0000-0F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27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0.2223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219891.77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196423.61</v>
      </c>
      <c r="F10" s="24" t="s">
        <v>39</v>
      </c>
      <c r="G10" s="23">
        <f>IF('NO LOCALITY'!G10*(1+$G$6)&gt;'Locality and Max Pay'!D7,'Locality and Max Pay'!D7,'NO LOCALITY'!G10*(1+$G$6))</f>
        <v>219891.77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211335.66999999998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186034.06</v>
      </c>
      <c r="F14" s="24" t="s">
        <v>39</v>
      </c>
      <c r="G14" s="23">
        <f>IF('NO LOCALITY'!G14*(1+$G$6)&gt;'Locality and Max Pay'!D7,'Locality and Max Pay'!D7,'NO LOCALITY'!G14*(1+$G$6))</f>
        <v>211335.66999999998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203757.41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176133.43</v>
      </c>
      <c r="F18" s="24" t="s">
        <v>39</v>
      </c>
      <c r="G18" s="23">
        <f>IF('NO LOCALITY'!G18*(1+$G$6)&gt;'Locality and Max Pay'!D7,'Locality and Max Pay'!D7,'NO LOCALITY'!G18*(1+$G$6))</f>
        <v>203757.41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9ZtbhYnks54grJD+UbQIW6dNVPjq5nq/P8H63HKxJ/R6PPdI3brg1GgRHtlTP6nE01cbkTL6HkvUNSsSQc7vtw==" saltValue="n43LAysQ0F1RCv0f9V6HZ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6" priority="1" stopIfTrue="1" operator="greaterThan">
      <formula>165200</formula>
    </cfRule>
  </conditionalFormatting>
  <hyperlinks>
    <hyperlink ref="B23:D23" location="'LOCALITY INDEX'!A1" display="Return to Locality Index" xr:uid="{00000000-0004-0000-10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6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87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0.20150000000000001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216149.85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193081.05</v>
      </c>
      <c r="F10" s="24" t="s">
        <v>39</v>
      </c>
      <c r="G10" s="23">
        <f>IF('NO LOCALITY'!G10*(1+$G$6)&gt;'Locality and Max Pay'!D7,'Locality and Max Pay'!D7,'NO LOCALITY'!G10*(1+$G$6))</f>
        <v>216149.85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207739.35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182868.3</v>
      </c>
      <c r="F14" s="24" t="s">
        <v>39</v>
      </c>
      <c r="G14" s="23">
        <f>IF('NO LOCALITY'!G14*(1+$G$6)&gt;'Locality and Max Pay'!D7,'Locality and Max Pay'!D7,'NO LOCALITY'!G14*(1+$G$6))</f>
        <v>207739.35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200290.05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173136.15</v>
      </c>
      <c r="F18" s="24" t="s">
        <v>39</v>
      </c>
      <c r="G18" s="23">
        <f>IF('NO LOCALITY'!G18*(1+$G$6)&gt;'Locality and Max Pay'!D7,'Locality and Max Pay'!D7,'NO LOCALITY'!G18*(1+$G$6))</f>
        <v>200290.05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FmQQULTIH76m0MreN9tFkboMJfNSqs3vOND5U8eMkHW0rEksT3RMl6fvkbJOPkJOetTjZr0+hdo7aygTqYxilA==" saltValue="3GRkLhOa2bjaW+MJSEY3e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45" priority="1" stopIfTrue="1" operator="greaterThan">
      <formula>165200</formula>
    </cfRule>
  </conditionalFormatting>
  <hyperlinks>
    <hyperlink ref="B23:D23" location="'LOCALITY INDEX'!A1" display="Return to Locality Index" xr:uid="{00000000-0004-0000-11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B1:H50"/>
  <sheetViews>
    <sheetView workbookViewId="0">
      <selection activeCell="G6" sqref="G6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0.2215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219747.85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196295.05000000002</v>
      </c>
      <c r="F10" s="24" t="s">
        <v>39</v>
      </c>
      <c r="G10" s="23">
        <f>IF('NO LOCALITY'!G10*(1+$G$6)&gt;'Locality and Max Pay'!D7,'Locality and Max Pay'!D7,'NO LOCALITY'!G10*(1+$G$6))</f>
        <v>219747.85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211197.35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185912.30000000002</v>
      </c>
      <c r="F14" s="24" t="s">
        <v>39</v>
      </c>
      <c r="G14" s="23">
        <f>IF('NO LOCALITY'!G14*(1+$G$6)&gt;'Locality and Max Pay'!D7,'Locality and Max Pay'!D7,'NO LOCALITY'!G14*(1+$G$6))</f>
        <v>211197.35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203624.05000000002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176018.15</v>
      </c>
      <c r="F18" s="24" t="s">
        <v>39</v>
      </c>
      <c r="G18" s="23">
        <f>IF('NO LOCALITY'!G18*(1+$G$6)&gt;'Locality and Max Pay'!D7,'Locality and Max Pay'!D7,'NO LOCALITY'!G18*(1+$G$6))</f>
        <v>203624.05000000002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oioC3DjggMOp2RMo5h1DC5nl4oi3bqfqEO7bOdppclMxMigNGx/v0INZP1daadd5befI6XOCrpWTL6/oJZ8SBQ==" saltValue="x3ulwYZU8i9fGBQ03g6Wn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4" priority="1" stopIfTrue="1" operator="greaterThan">
      <formula>165200</formula>
    </cfRule>
  </conditionalFormatting>
  <hyperlinks>
    <hyperlink ref="B23:D23" location="'LOCALITY INDEX'!A1" display="Return to Locality Index" xr:uid="{00000000-0004-0000-12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9"/>
  <dimension ref="B1:K49"/>
  <sheetViews>
    <sheetView topLeftCell="A8" zoomScaleNormal="100" workbookViewId="0">
      <selection activeCell="G16" sqref="G16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6640625" customWidth="1"/>
    <col min="6" max="6" width="2.6640625" customWidth="1"/>
    <col min="7" max="7" width="32.6640625" customWidth="1"/>
    <col min="8" max="11" width="9.33203125" customWidth="1"/>
  </cols>
  <sheetData>
    <row r="1" spans="2:11" ht="13.8" thickBot="1" x14ac:dyDescent="0.3"/>
    <row r="2" spans="2:11" s="1" customFormat="1" ht="15.6" x14ac:dyDescent="0.25">
      <c r="B2" s="78" t="s">
        <v>38</v>
      </c>
      <c r="C2" s="79"/>
      <c r="D2" s="79"/>
      <c r="E2" s="79"/>
      <c r="F2" s="79"/>
      <c r="G2" s="80"/>
    </row>
    <row r="3" spans="2:11" s="1" customFormat="1" ht="13.8" x14ac:dyDescent="0.25">
      <c r="B3" s="81" t="s">
        <v>128</v>
      </c>
      <c r="C3" s="82"/>
      <c r="D3" s="82"/>
      <c r="E3" s="82"/>
      <c r="F3" s="82"/>
      <c r="G3" s="83"/>
    </row>
    <row r="4" spans="2:11" s="1" customFormat="1" ht="13.8" thickBot="1" x14ac:dyDescent="0.3">
      <c r="B4" s="84" t="s">
        <v>81</v>
      </c>
      <c r="C4" s="85"/>
      <c r="D4" s="85"/>
      <c r="E4" s="85"/>
      <c r="F4" s="85"/>
      <c r="G4" s="86"/>
    </row>
    <row r="5" spans="2:11" s="1" customFormat="1" ht="13.8" thickBot="1" x14ac:dyDescent="0.3">
      <c r="B5" s="19"/>
      <c r="C5" s="20"/>
      <c r="D5" s="20"/>
      <c r="E5" s="21" t="s">
        <v>41</v>
      </c>
      <c r="F5" s="20"/>
      <c r="G5" s="22" t="s">
        <v>2</v>
      </c>
    </row>
    <row r="6" spans="2:11" s="1" customFormat="1" x14ac:dyDescent="0.25">
      <c r="B6" s="19"/>
      <c r="C6" s="20"/>
      <c r="D6" s="20"/>
      <c r="E6" s="21" t="s">
        <v>40</v>
      </c>
      <c r="F6" s="20"/>
      <c r="G6" s="27" t="s">
        <v>2</v>
      </c>
    </row>
    <row r="7" spans="2:11" x14ac:dyDescent="0.25">
      <c r="B7" s="87" t="s">
        <v>36</v>
      </c>
      <c r="C7" s="88"/>
      <c r="D7" s="3"/>
      <c r="E7" s="89"/>
      <c r="F7" s="90"/>
      <c r="G7" s="91"/>
      <c r="H7" s="2"/>
    </row>
    <row r="8" spans="2:11" ht="30" customHeight="1" x14ac:dyDescent="0.25">
      <c r="B8" s="92">
        <v>1</v>
      </c>
      <c r="C8" s="93"/>
      <c r="D8" s="14" t="s">
        <v>0</v>
      </c>
      <c r="E8" s="18">
        <v>195700</v>
      </c>
      <c r="F8" s="17" t="s">
        <v>125</v>
      </c>
      <c r="G8" s="18">
        <v>214500</v>
      </c>
      <c r="H8" s="2"/>
      <c r="K8" s="57">
        <v>1.022</v>
      </c>
    </row>
    <row r="9" spans="2:11" ht="30" customHeight="1" x14ac:dyDescent="0.25">
      <c r="B9" s="92"/>
      <c r="C9" s="93"/>
      <c r="D9" s="14" t="s">
        <v>37</v>
      </c>
      <c r="E9" s="18">
        <v>176900</v>
      </c>
      <c r="F9" s="17" t="s">
        <v>125</v>
      </c>
      <c r="G9" s="18">
        <v>195700</v>
      </c>
      <c r="H9" s="2"/>
    </row>
    <row r="10" spans="2:11" ht="30" customHeight="1" x14ac:dyDescent="0.25">
      <c r="B10" s="92"/>
      <c r="C10" s="93"/>
      <c r="D10" s="16" t="s">
        <v>1</v>
      </c>
      <c r="E10" s="18">
        <v>158000</v>
      </c>
      <c r="F10" s="24" t="s">
        <v>125</v>
      </c>
      <c r="G10" s="18">
        <v>176900</v>
      </c>
      <c r="H10" s="2"/>
    </row>
    <row r="11" spans="2:11" ht="12" customHeight="1" x14ac:dyDescent="0.25">
      <c r="B11" s="10"/>
      <c r="C11" s="7"/>
      <c r="D11" s="15"/>
      <c r="E11" s="5"/>
      <c r="F11" s="5"/>
      <c r="G11" s="11"/>
      <c r="H11" s="2"/>
    </row>
    <row r="12" spans="2:11" ht="30" customHeight="1" x14ac:dyDescent="0.25">
      <c r="B12" s="68">
        <v>2</v>
      </c>
      <c r="C12" s="69"/>
      <c r="D12" s="14" t="s">
        <v>0</v>
      </c>
      <c r="E12" s="18">
        <v>190400</v>
      </c>
      <c r="F12" s="17" t="s">
        <v>125</v>
      </c>
      <c r="G12" s="18">
        <v>210700</v>
      </c>
      <c r="H12" s="2"/>
    </row>
    <row r="13" spans="2:11" ht="30" customHeight="1" x14ac:dyDescent="0.25">
      <c r="B13" s="70"/>
      <c r="C13" s="71"/>
      <c r="D13" s="14" t="s">
        <v>37</v>
      </c>
      <c r="E13" s="18">
        <v>170000</v>
      </c>
      <c r="F13" s="17" t="s">
        <v>125</v>
      </c>
      <c r="G13" s="18">
        <v>190400</v>
      </c>
      <c r="H13" s="2"/>
    </row>
    <row r="14" spans="2:11" ht="30" customHeight="1" x14ac:dyDescent="0.25">
      <c r="B14" s="72"/>
      <c r="C14" s="73"/>
      <c r="D14" s="16" t="s">
        <v>1</v>
      </c>
      <c r="E14" s="18">
        <v>149700</v>
      </c>
      <c r="F14" s="24" t="s">
        <v>125</v>
      </c>
      <c r="G14" s="18">
        <v>170000</v>
      </c>
      <c r="H14" s="2"/>
    </row>
    <row r="15" spans="2:11" ht="12" customHeight="1" x14ac:dyDescent="0.25">
      <c r="B15" s="38"/>
      <c r="C15" s="39"/>
      <c r="D15" s="40"/>
      <c r="E15" s="6"/>
      <c r="F15" s="6"/>
      <c r="G15" s="11"/>
      <c r="H15" s="2"/>
    </row>
    <row r="16" spans="2:11" ht="30" customHeight="1" x14ac:dyDescent="0.25">
      <c r="B16" s="68">
        <v>3</v>
      </c>
      <c r="C16" s="69"/>
      <c r="D16" s="14" t="s">
        <v>0</v>
      </c>
      <c r="E16" s="18">
        <v>186100</v>
      </c>
      <c r="F16" s="17" t="s">
        <v>125</v>
      </c>
      <c r="G16" s="18">
        <v>208100</v>
      </c>
      <c r="H16" s="2"/>
    </row>
    <row r="17" spans="2:8" ht="30" customHeight="1" x14ac:dyDescent="0.25">
      <c r="B17" s="70"/>
      <c r="C17" s="71"/>
      <c r="D17" s="14" t="s">
        <v>37</v>
      </c>
      <c r="E17" s="18">
        <v>163900</v>
      </c>
      <c r="F17" s="17" t="s">
        <v>125</v>
      </c>
      <c r="G17" s="18">
        <v>186100</v>
      </c>
      <c r="H17" s="2"/>
    </row>
    <row r="18" spans="2:8" ht="30" customHeight="1" x14ac:dyDescent="0.25">
      <c r="B18" s="72"/>
      <c r="C18" s="73"/>
      <c r="D18" s="16" t="s">
        <v>1</v>
      </c>
      <c r="E18" s="18">
        <v>141700</v>
      </c>
      <c r="F18" s="17" t="s">
        <v>125</v>
      </c>
      <c r="G18" s="18">
        <v>163900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">
        <v>124</v>
      </c>
      <c r="C21" s="75"/>
      <c r="D21" s="75"/>
      <c r="E21" s="75"/>
      <c r="F21" s="75"/>
      <c r="G21" s="76"/>
    </row>
    <row r="22" spans="2:8" x14ac:dyDescent="0.25"/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</sheetData>
  <sheetProtection algorithmName="SHA-512" hashValue="FWnMs/4VrsFyHlZKlXXolMbhZWn7k49NnWxhCZv7fnbHaViTInIeG/Xr/YIqZF3R8u03RS1MG8ZY4MRqv2k6Og==" saltValue="DZXgFbH/ZCcp0w7U6myji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60" priority="1" stopIfTrue="1" operator="greaterThan">
      <formula>165200</formula>
    </cfRule>
  </conditionalFormatting>
  <hyperlinks>
    <hyperlink ref="B23:D23" location="'LOCALITY INDEX'!A1" display="Return to Locality Index" xr:uid="{00000000-0004-0000-03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7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0.17630000000000001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211616.37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189031.40999999997</v>
      </c>
      <c r="F10" s="24" t="s">
        <v>39</v>
      </c>
      <c r="G10" s="23">
        <f>IF('NO LOCALITY'!G10*(1+$G$6)&gt;'Locality and Max Pay'!D7,'Locality and Max Pay'!D7,'NO LOCALITY'!G10*(1+$G$6))</f>
        <v>211616.37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203382.27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179032.86</v>
      </c>
      <c r="F14" s="24" t="s">
        <v>39</v>
      </c>
      <c r="G14" s="23">
        <f>IF('NO LOCALITY'!G14*(1+$G$6)&gt;'Locality and Max Pay'!D7,'Locality and Max Pay'!D7,'NO LOCALITY'!G14*(1+$G$6))</f>
        <v>203382.27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222673.58999999997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196089.21</v>
      </c>
      <c r="F17" s="24" t="s">
        <v>39</v>
      </c>
      <c r="G17" s="23">
        <f>IF('NO LOCALITY'!G17*(1+$G$6)&gt;'Locality and Max Pay'!D7,'Locality and Max Pay'!D7,'NO LOCALITY'!G17*(1+$G$6))</f>
        <v>222673.58999999997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169504.83</v>
      </c>
      <c r="F18" s="24" t="s">
        <v>39</v>
      </c>
      <c r="G18" s="23">
        <f>IF('NO LOCALITY'!G18*(1+$G$6)&gt;'Locality and Max Pay'!D7,'Locality and Max Pay'!D7,'NO LOCALITY'!G18*(1+$G$6))</f>
        <v>196089.21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8N+TEcVUAUOW+5wK+olI8JxIBSStJYEQY9Av2KuzKsdBJoWLZWmcL07QalAF0GzP/glb7h+Fv9ifgj4nvXCQSg==" saltValue="B2g2+duB7s/T9/YhzkddZA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43" priority="1" stopIfTrue="1" operator="greaterThan">
      <formula>165200</formula>
    </cfRule>
  </conditionalFormatting>
  <hyperlinks>
    <hyperlink ref="B23:D23" location="'LOCALITY INDEX'!A1" display="Return to Locality Index" xr:uid="{00000000-0004-0000-13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2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28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0.27260000000000001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204506.82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220032.53999999998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193689.72</v>
      </c>
      <c r="F14" s="24" t="s">
        <v>39</v>
      </c>
      <c r="G14" s="23">
        <f>IF('NO LOCALITY'!G14*(1+$G$6)&gt;'Locality and Max Pay'!D7,'Locality and Max Pay'!D7,'NO LOCALITY'!G14*(1+$G$6))</f>
        <v>220032.53999999998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212142.41999999998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183381.66</v>
      </c>
      <c r="F18" s="24" t="s">
        <v>39</v>
      </c>
      <c r="G18" s="23">
        <f>IF('NO LOCALITY'!G18*(1+$G$6)&gt;'Locality and Max Pay'!D7,'Locality and Max Pay'!D7,'NO LOCALITY'!G18*(1+$G$6))</f>
        <v>212142.41999999998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ZDE7Bs9qslC/8+hAd/UABPID3M7gtYEgSDtwxukn6xEfqVHuQ2MG0eKU0lK2DqLksqXrCjoyiUDeQA6Ysd3okw==" saltValue="Hi8cr42S0cqFXWiP4sbh9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2" priority="1" stopIfTrue="1" operator="greaterThan">
      <formula>165200</formula>
    </cfRule>
  </conditionalFormatting>
  <hyperlinks>
    <hyperlink ref="B23:D23" location="'LOCALITY INDEX'!A1" display="Return to Locality Index" xr:uid="{00000000-0004-0000-14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8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88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0.1893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213955.07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191120.51</v>
      </c>
      <c r="F10" s="24" t="s">
        <v>39</v>
      </c>
      <c r="G10" s="23">
        <f>IF('NO LOCALITY'!G10*(1+$G$6)&gt;'Locality and Max Pay'!D7,'Locality and Max Pay'!D7,'NO LOCALITY'!G10*(1+$G$6))</f>
        <v>213955.07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205629.97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181011.46</v>
      </c>
      <c r="F14" s="24" t="s">
        <v>39</v>
      </c>
      <c r="G14" s="23">
        <f>IF('NO LOCALITY'!G14*(1+$G$6)&gt;'Locality and Max Pay'!D7,'Locality and Max Pay'!D7,'NO LOCALITY'!G14*(1+$G$6))</f>
        <v>205629.97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225134.49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198256.31</v>
      </c>
      <c r="F17" s="24" t="s">
        <v>39</v>
      </c>
      <c r="G17" s="23">
        <f>IF('NO LOCALITY'!G17*(1+$G$6)&gt;'Locality and Max Pay'!D7,'Locality and Max Pay'!D7,'NO LOCALITY'!G17*(1+$G$6))</f>
        <v>225134.49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171378.13</v>
      </c>
      <c r="F18" s="24" t="s">
        <v>39</v>
      </c>
      <c r="G18" s="23">
        <f>IF('NO LOCALITY'!G18*(1+$G$6)&gt;'Locality and Max Pay'!D7,'Locality and Max Pay'!D7,'NO LOCALITY'!G18*(1+$G$6))</f>
        <v>198256.31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a9UBP6H0bxxueIFi1GRRU29Puc/F4iUH1adUxUiK5KkOyre9fCCD1TlbZvY1tNjadKACF12rB+wRoxifi15uXQ==" saltValue="97bhkPjuy2z9+oRAzitNZ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41" priority="1" stopIfTrue="1" operator="greaterThan">
      <formula>165200</formula>
    </cfRule>
  </conditionalFormatting>
  <hyperlinks>
    <hyperlink ref="B23:D23" location="'LOCALITY INDEX'!A1" display="Return to Locality Index" xr:uid="{00000000-0004-0000-15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29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0.2142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218434.58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195121.94</v>
      </c>
      <c r="F10" s="24" t="s">
        <v>39</v>
      </c>
      <c r="G10" s="23">
        <f>IF('NO LOCALITY'!G10*(1+$G$6)&gt;'Locality and Max Pay'!D7,'Locality and Max Pay'!D7,'NO LOCALITY'!G10*(1+$G$6))</f>
        <v>218434.58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209935.18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184801.24</v>
      </c>
      <c r="F14" s="24" t="s">
        <v>39</v>
      </c>
      <c r="G14" s="23">
        <f>IF('NO LOCALITY'!G14*(1+$G$6)&gt;'Locality and Max Pay'!D7,'Locality and Max Pay'!D7,'NO LOCALITY'!G14*(1+$G$6))</f>
        <v>209935.18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202407.13999999998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174966.22</v>
      </c>
      <c r="F18" s="24" t="s">
        <v>39</v>
      </c>
      <c r="G18" s="23">
        <f>IF('NO LOCALITY'!G18*(1+$G$6)&gt;'Locality and Max Pay'!D7,'Locality and Max Pay'!D7,'NO LOCALITY'!G18*(1+$G$6))</f>
        <v>202407.13999999998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BUY4dE0sfOMO2B0Tuxn2giCWeHh+EH92ZIDeZnv6Q8gDCwipR4GCbwihh2iikNqa+nczUDbOEBoNLWr6ExRIeg==" saltValue="6OzBl7cqm7fxMuYTD3Ndg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40" priority="1" stopIfTrue="1" operator="greaterThan">
      <formula>165200</formula>
    </cfRule>
  </conditionalFormatting>
  <hyperlinks>
    <hyperlink ref="B23:D23" location="'LOCALITY INDEX'!A1" display="Return to Locality Index" xr:uid="{00000000-0004-0000-16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4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7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0.30520000000000003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209745.64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225669.08000000002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198651.44000000003</v>
      </c>
      <c r="F14" s="24" t="s">
        <v>39</v>
      </c>
      <c r="G14" s="23">
        <f>IF('NO LOCALITY'!G14*(1+$G$6)&gt;'Locality and Max Pay'!D7,'Locality and Max Pay'!D7,'NO LOCALITY'!G14*(1+$G$6))</f>
        <v>225669.08000000002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217576.84000000003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188079.32</v>
      </c>
      <c r="F18" s="24" t="s">
        <v>39</v>
      </c>
      <c r="G18" s="23">
        <f>IF('NO LOCALITY'!G18*(1+$G$6)&gt;'Locality and Max Pay'!D7,'Locality and Max Pay'!D7,'NO LOCALITY'!G18*(1+$G$6))</f>
        <v>217576.84000000003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2SUY7R//zWjX3GTpOVdhczI++oOMK3dhk+DUND9eUFyiDLt+LOigiFYiw9IHGXFDVZVugla111+5trax8jDWsA==" saltValue="tDpD9t/yUZroFVTMQ7lNP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9" priority="1" stopIfTrue="1" operator="greaterThan">
      <formula>165200</formula>
    </cfRule>
  </conditionalFormatting>
  <hyperlinks>
    <hyperlink ref="B23:D23" location="'LOCALITY INDEX'!A1" display="Return to Locality Index" xr:uid="{00000000-0004-0000-17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49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122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0.18010000000000001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212299.99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189642.06999999998</v>
      </c>
      <c r="F10" s="24" t="s">
        <v>39</v>
      </c>
      <c r="G10" s="23">
        <f>IF('NO LOCALITY'!G10*(1+$G$6)&gt;'Locality and Max Pay'!D7,'Locality and Max Pay'!D7,'NO LOCALITY'!G10*(1+$G$6))</f>
        <v>212299.99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204039.28999999998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179611.22</v>
      </c>
      <c r="F14" s="24" t="s">
        <v>39</v>
      </c>
      <c r="G14" s="23">
        <f>IF('NO LOCALITY'!G14*(1+$G$6)&gt;'Locality and Max Pay'!D7,'Locality and Max Pay'!D7,'NO LOCALITY'!G14*(1+$G$6))</f>
        <v>204039.28999999998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223392.93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196722.66999999998</v>
      </c>
      <c r="F17" s="24" t="s">
        <v>39</v>
      </c>
      <c r="G17" s="23">
        <f>IF('NO LOCALITY'!G17*(1+$G$6)&gt;'Locality and Max Pay'!D7,'Locality and Max Pay'!D7,'NO LOCALITY'!G17*(1+$G$6))</f>
        <v>223392.93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170052.41</v>
      </c>
      <c r="F18" s="24" t="s">
        <v>39</v>
      </c>
      <c r="G18" s="23">
        <f>IF('NO LOCALITY'!G18*(1+$G$6)&gt;'Locality and Max Pay'!D7,'Locality and Max Pay'!D7,'NO LOCALITY'!G18*(1+$G$6))</f>
        <v>196722.66999999998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bLWGD/g6POJZNRDge2uYfAkG6tcWeEsFRu2+pUGk87/caplGAsjrPw6C+7YiRWEXHsgajPZIX7uZX0jtzp82+g==" saltValue="MeEkObohuSazUbhKRxddg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38" priority="1" stopIfTrue="1" operator="greaterThan">
      <formula>165200</formula>
    </cfRule>
  </conditionalFormatting>
  <hyperlinks>
    <hyperlink ref="B23:D23" location="'LOCALITY INDEX'!A1" display="Return to Locality Index" xr:uid="{00000000-0004-0000-18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0.29120000000000001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207495.84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223248.47999999998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196520.63999999998</v>
      </c>
      <c r="F14" s="24" t="s">
        <v>39</v>
      </c>
      <c r="G14" s="23">
        <f>IF('NO LOCALITY'!G14*(1+$G$6)&gt;'Locality and Max Pay'!D7,'Locality and Max Pay'!D7,'NO LOCALITY'!G14*(1+$G$6))</f>
        <v>223248.47999999998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215243.03999999998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186061.91999999998</v>
      </c>
      <c r="F18" s="24" t="s">
        <v>39</v>
      </c>
      <c r="G18" s="23">
        <f>IF('NO LOCALITY'!G18*(1+$G$6)&gt;'Locality and Max Pay'!D7,'Locality and Max Pay'!D7,'NO LOCALITY'!G18*(1+$G$6))</f>
        <v>215243.03999999998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8I31/SOkzaC8KWlF92h7nHToAHmi+9CqBwjIsFB7G3ujsgpI5zDGt8DLO9WRZgG5/qKIvYnkNziDYBJeU7kxBw==" saltValue="MEMLtA9B6yNo/yTNZ1TO+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7" priority="1" stopIfTrue="1" operator="greaterThan">
      <formula>165200</formula>
    </cfRule>
  </conditionalFormatting>
  <hyperlinks>
    <hyperlink ref="B23:D23" location="'LOCALITY INDEX'!A1" display="Return to Locality Index" xr:uid="{00000000-0004-0000-19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646B-3493-4B0C-B119-7A0F3F35E137}">
  <dimension ref="B1:H50"/>
  <sheetViews>
    <sheetView topLeftCell="B1"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129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0.17649999999999999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211652.34999999998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189063.55</v>
      </c>
      <c r="F10" s="24" t="s">
        <v>39</v>
      </c>
      <c r="G10" s="23">
        <f>IF('NO LOCALITY'!G10*(1+$G$6)&gt;'Locality and Max Pay'!D7,'Locality and Max Pay'!D7,'NO LOCALITY'!G10*(1+$G$6))</f>
        <v>211652.34999999998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203416.84999999998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179063.3</v>
      </c>
      <c r="F14" s="24" t="s">
        <v>39</v>
      </c>
      <c r="G14" s="23">
        <f>IF('NO LOCALITY'!G14*(1+$G$6)&gt;'Locality and Max Pay'!D7,'Locality and Max Pay'!D7,'NO LOCALITY'!G14*(1+$G$6))</f>
        <v>203416.84999999998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222711.44999999998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196122.55</v>
      </c>
      <c r="F17" s="24" t="s">
        <v>39</v>
      </c>
      <c r="G17" s="23">
        <f>IF('NO LOCALITY'!G17*(1+$G$6)&gt;'Locality and Max Pay'!D7,'Locality and Max Pay'!D7,'NO LOCALITY'!G17*(1+$G$6))</f>
        <v>222711.44999999998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169533.65</v>
      </c>
      <c r="F18" s="24" t="s">
        <v>39</v>
      </c>
      <c r="G18" s="23">
        <f>IF('NO LOCALITY'!G18*(1+$G$6)&gt;'Locality and Max Pay'!D7,'Locality and Max Pay'!D7,'NO LOCALITY'!G18*(1+$G$6))</f>
        <v>196122.55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AYtl1xfxRk+Mos4W3Of15a3TIGuR5wU0w/+/gV5MuEOhphAI9TupZaYNjZnKP7lcsYL+d30i6uV8nMh8CCILaw==" saltValue="EVtb7brUXqcYdMIE8Hndp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36" priority="1" stopIfTrue="1" operator="greaterThan">
      <formula>165200</formula>
    </cfRule>
  </conditionalFormatting>
  <hyperlinks>
    <hyperlink ref="B23:D23" location="'LOCALITY INDEX'!A1" display="Return to Locality Index" xr:uid="{BE28CB11-E289-45A6-9FCC-0696F6FF7641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0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89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0.1943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214854.56999999998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191924.00999999998</v>
      </c>
      <c r="F10" s="24" t="s">
        <v>39</v>
      </c>
      <c r="G10" s="23">
        <f>IF('NO LOCALITY'!G10*(1+$G$6)&gt;'Locality and Max Pay'!D7,'Locality and Max Pay'!D7,'NO LOCALITY'!G10*(1+$G$6))</f>
        <v>214854.56999999998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206494.46999999997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181772.46</v>
      </c>
      <c r="F14" s="24" t="s">
        <v>39</v>
      </c>
      <c r="G14" s="23">
        <f>IF('NO LOCALITY'!G14*(1+$G$6)&gt;'Locality and Max Pay'!D7,'Locality and Max Pay'!D7,'NO LOCALITY'!G14*(1+$G$6))</f>
        <v>206494.46999999997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199089.81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172098.62999999998</v>
      </c>
      <c r="F18" s="24" t="s">
        <v>39</v>
      </c>
      <c r="G18" s="23">
        <f>IF('NO LOCALITY'!G18*(1+$G$6)&gt;'Locality and Max Pay'!D7,'Locality and Max Pay'!D7,'NO LOCALITY'!G18*(1+$G$6))</f>
        <v>199089.81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WphEY6yF02pSN9fAV78hWjYcN68JJ54lOxRqTcEcD14RZv6bZ4vSn9U9FuAPDXlvuRKQmFVVXMnfjf5I+kXXLA==" saltValue="xOnt0PWvYR3DCpu0WxHWS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35" priority="1" stopIfTrue="1" operator="greaterThan">
      <formula>165200</formula>
    </cfRule>
  </conditionalFormatting>
  <hyperlinks>
    <hyperlink ref="B23:D23" location="'LOCALITY INDEX'!A1" display="Return to Locality Index" xr:uid="{00000000-0004-0000-1A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6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0.32079999999999997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212252.56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201025.76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220177.36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190327.28</v>
      </c>
      <c r="F18" s="24" t="s">
        <v>39</v>
      </c>
      <c r="G18" s="23">
        <f>IF('NO LOCALITY'!G18*(1+$G$6)&gt;'Locality and Max Pay'!D7,'Locality and Max Pay'!D7,'NO LOCALITY'!G18*(1+$G$6))</f>
        <v>220177.36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vxOmp0pTGbuh0+Kll92/h+Kg5AT+yACASiJvwMkeT6bVG6fHl5IhdZ0UL2zcDFge+gv/P0HgKShUySqKz3XKag==" saltValue="PumKOkC5UZyfMAGkMqty2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4" priority="1" stopIfTrue="1" operator="greaterThan">
      <formula>165200</formula>
    </cfRule>
  </conditionalFormatting>
  <hyperlinks>
    <hyperlink ref="B23:D23" location="'LOCALITY INDEX'!A1" display="Return to Locality Index" xr:uid="{00000000-0004-0000-1B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67"/>
  <sheetViews>
    <sheetView tabSelected="1" zoomScaleNormal="100" workbookViewId="0">
      <selection activeCell="B57" sqref="B57"/>
    </sheetView>
  </sheetViews>
  <sheetFormatPr defaultRowHeight="13.2" x14ac:dyDescent="0.25"/>
  <cols>
    <col min="1" max="1" width="5.44140625" customWidth="1"/>
    <col min="2" max="2" width="83.6640625" style="29" bestFit="1" customWidth="1"/>
    <col min="3" max="4" width="9.33203125" style="29"/>
    <col min="5" max="5" width="10.5546875" style="29" customWidth="1"/>
    <col min="6" max="10" width="9.33203125" style="29"/>
  </cols>
  <sheetData>
    <row r="1" spans="1:10" ht="16.2" thickBot="1" x14ac:dyDescent="0.35">
      <c r="A1" s="52" t="s">
        <v>43</v>
      </c>
      <c r="B1" s="53"/>
    </row>
    <row r="2" spans="1:10" x14ac:dyDescent="0.25">
      <c r="A2" s="30" t="s">
        <v>44</v>
      </c>
    </row>
    <row r="3" spans="1:10" x14ac:dyDescent="0.25">
      <c r="A3" s="31"/>
    </row>
    <row r="4" spans="1:10" x14ac:dyDescent="0.25">
      <c r="A4" s="31"/>
      <c r="B4" s="32" t="s">
        <v>45</v>
      </c>
    </row>
    <row r="5" spans="1:10" x14ac:dyDescent="0.25">
      <c r="A5" s="31"/>
      <c r="B5" s="32" t="s">
        <v>77</v>
      </c>
    </row>
    <row r="6" spans="1:10" x14ac:dyDescent="0.25">
      <c r="A6" s="31"/>
      <c r="B6" s="43" t="s">
        <v>97</v>
      </c>
    </row>
    <row r="7" spans="1:10" x14ac:dyDescent="0.25">
      <c r="A7" s="31"/>
      <c r="B7" s="43" t="s">
        <v>98</v>
      </c>
    </row>
    <row r="8" spans="1:10" x14ac:dyDescent="0.25">
      <c r="B8" s="43" t="s">
        <v>46</v>
      </c>
      <c r="C8"/>
      <c r="D8"/>
      <c r="E8"/>
      <c r="F8"/>
      <c r="G8"/>
      <c r="H8"/>
    </row>
    <row r="9" spans="1:10" s="1" customFormat="1" x14ac:dyDescent="0.25">
      <c r="A9" s="50"/>
      <c r="B9" s="43" t="s">
        <v>99</v>
      </c>
      <c r="C9" s="51"/>
      <c r="D9" s="51"/>
      <c r="E9" s="51"/>
      <c r="F9" s="51"/>
      <c r="G9" s="51"/>
      <c r="H9" s="51"/>
      <c r="I9" s="51"/>
      <c r="J9" s="51"/>
    </row>
    <row r="10" spans="1:10" s="1" customFormat="1" x14ac:dyDescent="0.25">
      <c r="A10" s="50"/>
      <c r="B10" s="54" t="s">
        <v>116</v>
      </c>
      <c r="C10" s="51"/>
      <c r="D10" s="51"/>
      <c r="E10" s="51"/>
      <c r="F10" s="51"/>
      <c r="G10" s="51"/>
      <c r="H10" s="51"/>
      <c r="I10" s="51"/>
      <c r="J10" s="51"/>
    </row>
    <row r="11" spans="1:10" x14ac:dyDescent="0.25">
      <c r="B11" s="43" t="s">
        <v>47</v>
      </c>
      <c r="C11"/>
      <c r="D11"/>
      <c r="E11"/>
      <c r="F11"/>
      <c r="G11"/>
      <c r="H11"/>
    </row>
    <row r="12" spans="1:10" x14ac:dyDescent="0.25">
      <c r="B12" s="43" t="s">
        <v>5</v>
      </c>
      <c r="C12"/>
      <c r="D12"/>
      <c r="E12"/>
      <c r="F12"/>
      <c r="G12"/>
      <c r="H12"/>
    </row>
    <row r="13" spans="1:10" x14ac:dyDescent="0.25">
      <c r="B13" s="54" t="s">
        <v>117</v>
      </c>
      <c r="C13"/>
      <c r="D13"/>
      <c r="E13"/>
      <c r="F13"/>
      <c r="G13"/>
      <c r="H13"/>
    </row>
    <row r="14" spans="1:10" s="1" customFormat="1" x14ac:dyDescent="0.25">
      <c r="A14" s="41"/>
      <c r="B14" s="43" t="s">
        <v>100</v>
      </c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B15" s="43" t="s">
        <v>48</v>
      </c>
      <c r="C15"/>
      <c r="D15"/>
      <c r="E15"/>
      <c r="F15"/>
      <c r="G15"/>
      <c r="H15"/>
    </row>
    <row r="16" spans="1:10" x14ac:dyDescent="0.25">
      <c r="B16" s="43" t="s">
        <v>49</v>
      </c>
      <c r="C16"/>
      <c r="D16"/>
      <c r="E16"/>
      <c r="F16"/>
      <c r="G16"/>
      <c r="H16"/>
    </row>
    <row r="17" spans="1:10" x14ac:dyDescent="0.25">
      <c r="B17" s="43" t="s">
        <v>50</v>
      </c>
      <c r="C17"/>
      <c r="D17"/>
      <c r="E17"/>
      <c r="F17"/>
      <c r="G17"/>
      <c r="H17"/>
    </row>
    <row r="18" spans="1:10" s="1" customFormat="1" x14ac:dyDescent="0.25">
      <c r="A18" s="41"/>
      <c r="B18" s="43" t="s">
        <v>101</v>
      </c>
      <c r="C18" s="51"/>
      <c r="D18" s="51"/>
      <c r="E18" s="51"/>
      <c r="F18" s="51"/>
      <c r="G18" s="51"/>
      <c r="H18" s="51"/>
      <c r="I18" s="51"/>
      <c r="J18" s="51"/>
    </row>
    <row r="19" spans="1:10" x14ac:dyDescent="0.25">
      <c r="B19" s="43" t="s">
        <v>51</v>
      </c>
      <c r="C19"/>
      <c r="D19"/>
      <c r="E19"/>
      <c r="F19"/>
      <c r="G19"/>
      <c r="H19"/>
    </row>
    <row r="20" spans="1:10" x14ac:dyDescent="0.25">
      <c r="B20" s="32" t="s">
        <v>118</v>
      </c>
      <c r="C20"/>
      <c r="D20"/>
      <c r="E20"/>
      <c r="F20"/>
      <c r="G20"/>
      <c r="H20"/>
    </row>
    <row r="21" spans="1:10" x14ac:dyDescent="0.25">
      <c r="B21" s="32" t="s">
        <v>52</v>
      </c>
      <c r="C21" s="33"/>
      <c r="D21" s="33"/>
      <c r="E21" s="33"/>
      <c r="F21" s="33"/>
      <c r="G21" s="33"/>
      <c r="H21" s="33"/>
    </row>
    <row r="22" spans="1:10" s="1" customFormat="1" x14ac:dyDescent="0.25">
      <c r="A22" s="41"/>
      <c r="B22" s="43" t="s">
        <v>102</v>
      </c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B23" s="32" t="s">
        <v>53</v>
      </c>
      <c r="C23" s="33"/>
      <c r="D23" s="33"/>
      <c r="E23" s="33"/>
      <c r="F23" s="33"/>
      <c r="G23" s="33"/>
      <c r="H23" s="33"/>
    </row>
    <row r="24" spans="1:10" x14ac:dyDescent="0.25">
      <c r="B24" s="32" t="s">
        <v>54</v>
      </c>
      <c r="C24" s="33"/>
      <c r="D24" s="33"/>
      <c r="E24" s="33"/>
      <c r="F24" s="33"/>
      <c r="G24" s="33"/>
      <c r="H24" s="33"/>
    </row>
    <row r="25" spans="1:10" x14ac:dyDescent="0.25">
      <c r="B25" s="32" t="s">
        <v>123</v>
      </c>
      <c r="C25" s="33"/>
      <c r="D25" s="33"/>
      <c r="E25" s="33"/>
      <c r="F25" s="33"/>
      <c r="G25" s="33"/>
      <c r="H25" s="33"/>
    </row>
    <row r="26" spans="1:10" x14ac:dyDescent="0.25">
      <c r="B26" s="32" t="s">
        <v>55</v>
      </c>
      <c r="C26" s="33"/>
      <c r="D26" s="33"/>
      <c r="E26" s="33"/>
      <c r="F26" s="33"/>
      <c r="G26" s="33"/>
      <c r="H26" s="33"/>
    </row>
    <row r="27" spans="1:10" x14ac:dyDescent="0.25">
      <c r="B27" s="32" t="s">
        <v>133</v>
      </c>
      <c r="C27" s="33"/>
      <c r="D27" s="33"/>
      <c r="E27" s="33"/>
      <c r="F27" s="33"/>
      <c r="G27" s="33"/>
      <c r="H27" s="33"/>
    </row>
    <row r="28" spans="1:10" s="1" customFormat="1" x14ac:dyDescent="0.25">
      <c r="A28" s="41"/>
      <c r="B28" s="43" t="s">
        <v>103</v>
      </c>
      <c r="C28" s="51"/>
      <c r="D28" s="51"/>
      <c r="E28" s="51"/>
      <c r="F28" s="51"/>
      <c r="G28" s="51"/>
      <c r="H28" s="51"/>
      <c r="I28" s="51"/>
      <c r="J28" s="51"/>
    </row>
    <row r="29" spans="1:10" x14ac:dyDescent="0.25">
      <c r="B29" s="32" t="s">
        <v>56</v>
      </c>
      <c r="C29" s="33"/>
      <c r="D29" s="33"/>
      <c r="E29" s="33"/>
      <c r="F29" s="33"/>
      <c r="G29" s="33"/>
      <c r="H29" s="33"/>
    </row>
    <row r="30" spans="1:10" x14ac:dyDescent="0.25">
      <c r="B30" s="32" t="s">
        <v>78</v>
      </c>
      <c r="C30" s="33"/>
      <c r="D30" s="33"/>
      <c r="E30" s="33"/>
      <c r="F30" s="33"/>
      <c r="G30" s="33"/>
      <c r="H30" s="33"/>
    </row>
    <row r="31" spans="1:10" x14ac:dyDescent="0.25">
      <c r="B31" s="32" t="s">
        <v>57</v>
      </c>
      <c r="C31" s="33"/>
      <c r="D31" s="33"/>
      <c r="E31" s="33"/>
      <c r="F31" s="33"/>
      <c r="G31" s="33"/>
      <c r="H31" s="33"/>
    </row>
    <row r="32" spans="1:10" x14ac:dyDescent="0.25">
      <c r="B32" s="32" t="s">
        <v>58</v>
      </c>
      <c r="C32" s="33"/>
      <c r="D32" s="33"/>
      <c r="E32" s="33"/>
      <c r="F32" s="33"/>
      <c r="G32" s="33"/>
      <c r="H32" s="33"/>
    </row>
    <row r="33" spans="1:10" x14ac:dyDescent="0.25">
      <c r="B33" s="32" t="s">
        <v>59</v>
      </c>
      <c r="C33" s="33"/>
      <c r="D33" s="33"/>
      <c r="E33" s="33"/>
      <c r="F33" s="33"/>
      <c r="G33" s="33"/>
      <c r="H33" s="33"/>
    </row>
    <row r="34" spans="1:10" s="1" customFormat="1" x14ac:dyDescent="0.25">
      <c r="A34" s="41"/>
      <c r="B34" s="43" t="s">
        <v>104</v>
      </c>
      <c r="C34" s="51"/>
      <c r="D34" s="51"/>
      <c r="E34" s="51"/>
      <c r="F34" s="51"/>
      <c r="G34" s="51"/>
      <c r="H34" s="51"/>
      <c r="I34" s="51"/>
      <c r="J34" s="51"/>
    </row>
    <row r="35" spans="1:10" s="1" customFormat="1" x14ac:dyDescent="0.25">
      <c r="A35" s="41"/>
      <c r="B35" s="43" t="s">
        <v>105</v>
      </c>
      <c r="C35" s="51"/>
      <c r="D35" s="51"/>
      <c r="E35" s="51"/>
      <c r="F35" s="51"/>
      <c r="G35" s="51"/>
      <c r="H35" s="51"/>
      <c r="I35" s="51"/>
      <c r="J35" s="51"/>
    </row>
    <row r="36" spans="1:10" s="1" customFormat="1" x14ac:dyDescent="0.25">
      <c r="A36" s="41"/>
      <c r="B36" s="43" t="s">
        <v>106</v>
      </c>
      <c r="C36" s="51"/>
      <c r="D36" s="51"/>
      <c r="E36" s="51"/>
      <c r="F36" s="51"/>
      <c r="G36" s="51"/>
      <c r="H36" s="51"/>
      <c r="I36" s="51"/>
      <c r="J36" s="51"/>
    </row>
    <row r="37" spans="1:10" x14ac:dyDescent="0.25">
      <c r="B37" s="32" t="s">
        <v>60</v>
      </c>
      <c r="C37" s="33"/>
      <c r="D37" s="33"/>
      <c r="E37" s="33"/>
      <c r="F37" s="33"/>
      <c r="G37" s="33"/>
      <c r="H37" s="33"/>
    </row>
    <row r="38" spans="1:10" x14ac:dyDescent="0.25">
      <c r="B38" s="32" t="s">
        <v>61</v>
      </c>
      <c r="C38" s="33"/>
      <c r="D38" s="33"/>
      <c r="E38" s="33"/>
      <c r="F38" s="33"/>
      <c r="G38" s="33"/>
      <c r="H38" s="33"/>
    </row>
    <row r="39" spans="1:10" x14ac:dyDescent="0.25">
      <c r="B39" s="32" t="s">
        <v>62</v>
      </c>
      <c r="C39" s="33"/>
      <c r="D39" s="33"/>
      <c r="E39" s="33"/>
      <c r="F39" s="33"/>
      <c r="G39" s="33"/>
      <c r="H39" s="33"/>
    </row>
    <row r="40" spans="1:10" x14ac:dyDescent="0.25">
      <c r="B40" s="32" t="s">
        <v>63</v>
      </c>
      <c r="C40" s="33"/>
      <c r="D40" s="33"/>
      <c r="E40" s="33"/>
      <c r="F40" s="33"/>
      <c r="G40" s="33"/>
      <c r="H40" s="33"/>
    </row>
    <row r="41" spans="1:10" x14ac:dyDescent="0.25">
      <c r="B41" s="32" t="s">
        <v>64</v>
      </c>
      <c r="C41" s="34"/>
      <c r="D41" s="34"/>
      <c r="E41" s="34"/>
      <c r="F41" s="34"/>
      <c r="G41" s="34"/>
      <c r="H41" s="34"/>
    </row>
    <row r="42" spans="1:10" x14ac:dyDescent="0.25">
      <c r="B42" s="32" t="s">
        <v>119</v>
      </c>
      <c r="C42" s="34"/>
      <c r="D42" s="34"/>
      <c r="E42" s="34"/>
      <c r="F42" s="34"/>
      <c r="G42" s="34"/>
      <c r="H42" s="34"/>
    </row>
    <row r="43" spans="1:10" s="1" customFormat="1" x14ac:dyDescent="0.25">
      <c r="A43" s="41"/>
      <c r="B43" s="43" t="s">
        <v>107</v>
      </c>
      <c r="C43" s="51"/>
      <c r="D43" s="51"/>
      <c r="E43" s="51"/>
      <c r="F43" s="51"/>
      <c r="G43" s="51"/>
      <c r="H43" s="51"/>
      <c r="I43" s="51"/>
      <c r="J43" s="51"/>
    </row>
    <row r="44" spans="1:10" x14ac:dyDescent="0.25">
      <c r="B44" s="32" t="s">
        <v>65</v>
      </c>
      <c r="C44" s="35"/>
      <c r="D44" s="35"/>
      <c r="E44" s="35"/>
      <c r="F44" s="35"/>
      <c r="G44" s="35"/>
      <c r="H44" s="35"/>
    </row>
    <row r="45" spans="1:10" x14ac:dyDescent="0.25">
      <c r="B45" s="32" t="s">
        <v>66</v>
      </c>
      <c r="C45" s="33"/>
      <c r="D45" s="33"/>
      <c r="E45" s="33"/>
      <c r="F45" s="33"/>
      <c r="G45" s="33"/>
      <c r="H45" s="33"/>
    </row>
    <row r="46" spans="1:10" x14ac:dyDescent="0.25">
      <c r="B46" s="32" t="s">
        <v>67</v>
      </c>
      <c r="C46" s="33"/>
      <c r="D46" s="33"/>
      <c r="E46" s="33"/>
      <c r="F46" s="33"/>
      <c r="G46" s="33"/>
      <c r="H46" s="33"/>
    </row>
    <row r="47" spans="1:10" x14ac:dyDescent="0.25">
      <c r="B47" s="32" t="s">
        <v>68</v>
      </c>
      <c r="C47" s="33"/>
      <c r="D47" s="33"/>
      <c r="E47" s="33"/>
      <c r="F47" s="33"/>
      <c r="G47" s="33"/>
      <c r="H47" s="33"/>
    </row>
    <row r="48" spans="1:10" x14ac:dyDescent="0.25">
      <c r="B48" s="32" t="s">
        <v>69</v>
      </c>
      <c r="C48" s="33"/>
      <c r="D48" s="33"/>
      <c r="E48" s="33"/>
      <c r="F48" s="33"/>
      <c r="G48" s="33"/>
      <c r="H48" s="33"/>
    </row>
    <row r="49" spans="1:10" x14ac:dyDescent="0.25">
      <c r="B49" s="32" t="s">
        <v>134</v>
      </c>
      <c r="C49" s="33"/>
      <c r="D49" s="33"/>
      <c r="E49" s="33"/>
      <c r="F49" s="33"/>
      <c r="G49" s="33"/>
      <c r="H49" s="33"/>
    </row>
    <row r="50" spans="1:10" x14ac:dyDescent="0.25">
      <c r="B50" s="32" t="s">
        <v>70</v>
      </c>
      <c r="C50" s="33"/>
      <c r="D50" s="33"/>
      <c r="E50" s="33"/>
      <c r="F50" s="33"/>
      <c r="G50" s="33"/>
      <c r="H50" s="33"/>
    </row>
    <row r="51" spans="1:10" x14ac:dyDescent="0.25">
      <c r="B51" s="32" t="s">
        <v>135</v>
      </c>
      <c r="C51" s="33"/>
      <c r="D51" s="33"/>
      <c r="E51" s="33"/>
      <c r="F51" s="33"/>
      <c r="G51" s="33"/>
      <c r="H51" s="33"/>
    </row>
    <row r="52" spans="1:10" x14ac:dyDescent="0.25">
      <c r="B52" s="32" t="s">
        <v>71</v>
      </c>
      <c r="C52" s="33"/>
      <c r="D52" s="33"/>
      <c r="E52" s="33"/>
      <c r="F52" s="33"/>
      <c r="G52" s="33"/>
      <c r="H52" s="33"/>
    </row>
    <row r="53" spans="1:10" x14ac:dyDescent="0.25">
      <c r="B53" s="32" t="s">
        <v>120</v>
      </c>
      <c r="C53" s="33"/>
      <c r="D53" s="33"/>
      <c r="E53" s="33"/>
      <c r="F53" s="33"/>
      <c r="G53" s="33"/>
      <c r="H53" s="33"/>
    </row>
    <row r="54" spans="1:10" x14ac:dyDescent="0.25">
      <c r="B54" s="32" t="s">
        <v>72</v>
      </c>
      <c r="C54" s="33"/>
      <c r="D54" s="33"/>
      <c r="E54" s="33"/>
      <c r="F54" s="33"/>
      <c r="G54" s="33"/>
      <c r="H54" s="33"/>
    </row>
    <row r="55" spans="1:10" x14ac:dyDescent="0.25">
      <c r="B55" s="32" t="s">
        <v>73</v>
      </c>
      <c r="C55" s="33"/>
      <c r="D55" s="33"/>
      <c r="E55" s="33"/>
      <c r="F55" s="33"/>
      <c r="G55" s="33"/>
      <c r="H55" s="33"/>
    </row>
    <row r="56" spans="1:10" x14ac:dyDescent="0.25">
      <c r="B56" s="32" t="s">
        <v>74</v>
      </c>
      <c r="C56" s="33"/>
      <c r="D56" s="33"/>
      <c r="E56" s="33"/>
      <c r="F56" s="33"/>
      <c r="G56" s="33"/>
      <c r="H56" s="33"/>
    </row>
    <row r="57" spans="1:10" x14ac:dyDescent="0.25">
      <c r="B57" s="32" t="s">
        <v>136</v>
      </c>
      <c r="C57" s="33"/>
      <c r="D57" s="33"/>
      <c r="E57" s="33"/>
      <c r="F57" s="33"/>
      <c r="G57" s="33"/>
      <c r="H57" s="33"/>
    </row>
    <row r="58" spans="1:10" s="1" customFormat="1" x14ac:dyDescent="0.25">
      <c r="A58" s="41"/>
      <c r="B58" s="43" t="s">
        <v>108</v>
      </c>
      <c r="C58" s="51"/>
      <c r="D58" s="51"/>
      <c r="E58" s="51"/>
      <c r="F58" s="51"/>
      <c r="G58" s="51"/>
      <c r="H58" s="51"/>
      <c r="I58" s="51"/>
      <c r="J58" s="51"/>
    </row>
    <row r="59" spans="1:10" s="1" customFormat="1" x14ac:dyDescent="0.25">
      <c r="A59" s="41"/>
      <c r="B59" s="43" t="s">
        <v>109</v>
      </c>
      <c r="C59" s="51"/>
      <c r="D59" s="51"/>
      <c r="E59" s="51"/>
      <c r="F59" s="51"/>
      <c r="G59" s="51"/>
      <c r="H59" s="51"/>
      <c r="I59" s="51"/>
      <c r="J59" s="51"/>
    </row>
    <row r="60" spans="1:10" s="1" customFormat="1" x14ac:dyDescent="0.25">
      <c r="A60" s="41"/>
      <c r="B60" s="32" t="s">
        <v>121</v>
      </c>
      <c r="C60" s="51"/>
      <c r="D60" s="51"/>
      <c r="E60" s="51"/>
      <c r="F60" s="51"/>
      <c r="G60" s="51"/>
      <c r="H60" s="51"/>
      <c r="I60" s="51"/>
      <c r="J60" s="51"/>
    </row>
    <row r="61" spans="1:10" x14ac:dyDescent="0.25">
      <c r="B61" s="32" t="s">
        <v>75</v>
      </c>
      <c r="C61" s="35"/>
      <c r="D61" s="35"/>
      <c r="E61" s="35"/>
      <c r="F61" s="35"/>
      <c r="G61" s="35"/>
      <c r="H61" s="35"/>
    </row>
    <row r="62" spans="1:10" x14ac:dyDescent="0.25">
      <c r="B62" s="32" t="s">
        <v>25</v>
      </c>
      <c r="C62" s="35"/>
      <c r="D62" s="35"/>
      <c r="E62" s="35"/>
      <c r="F62" s="35"/>
      <c r="G62" s="35"/>
      <c r="H62" s="35"/>
    </row>
    <row r="63" spans="1:10" x14ac:dyDescent="0.25">
      <c r="B63" s="32" t="s">
        <v>76</v>
      </c>
      <c r="C63" s="33"/>
      <c r="D63" s="33"/>
      <c r="E63" s="33"/>
      <c r="F63" s="33"/>
      <c r="G63" s="33"/>
      <c r="H63" s="33"/>
    </row>
    <row r="67" spans="3:8" x14ac:dyDescent="0.25">
      <c r="C67" s="36"/>
      <c r="D67" s="36"/>
      <c r="E67" s="36"/>
      <c r="F67" s="36"/>
      <c r="G67" s="36"/>
      <c r="H67" s="36"/>
    </row>
  </sheetData>
  <sheetProtection algorithmName="SHA-512" hashValue="frVBaBRufISWBsW8zWItim7qQ5PcrjWaOgDGQ5HHLxJUVFM3OBXcg5rVMsU8FSYFN/3/eQ7zoYiim+2A8n5mdQ==" saltValue="4DW3NQ5zFUxOY59HlWj7PA==" spinCount="100000" sheet="1" objects="1" scenarios="1"/>
  <phoneticPr fontId="9" type="noConversion"/>
  <hyperlinks>
    <hyperlink ref="B21" location="dfw!A1" display="Dallas-Fort Worth, Texas" xr:uid="{00000000-0004-0000-0100-000000000000}"/>
    <hyperlink ref="B23" location="day!A1" display="Dayton-Springfield, Ohio" xr:uid="{00000000-0004-0000-0100-000001000000}"/>
    <hyperlink ref="B24" location="den!A1" display="Denver-Boulder-Greeley, Colorado" xr:uid="{00000000-0004-0000-0100-000002000000}"/>
    <hyperlink ref="B26" location="det!A1" display="Detroit-Ann Arbor-Flint, Michigan" xr:uid="{00000000-0004-0000-0100-000003000000}"/>
    <hyperlink ref="B29" location="har!A1" display="Hartford, Connecticut (including all of New London County, CT)" xr:uid="{00000000-0004-0000-0100-000004000000}"/>
    <hyperlink ref="B31" location="hou!A1" display="Houston-Galveston-Brazoria, Texas" xr:uid="{00000000-0004-0000-0100-000005000000}"/>
    <hyperlink ref="B32" location="hnt!A1" display="Huntsville, Alabama" xr:uid="{00000000-0004-0000-0100-000006000000}"/>
    <hyperlink ref="B33" location="ind!A1" display="Indianapolis, Indiana" xr:uid="{00000000-0004-0000-0100-000007000000}"/>
    <hyperlink ref="B37" location="la!A1" display="Los Angeles-Riverside-Orange County, California " xr:uid="{00000000-0004-0000-0100-000008000000}"/>
    <hyperlink ref="B38" location="mfl!A1" display="Miami-Fort Lauderdale, Florida" xr:uid="{00000000-0004-0000-0100-000009000000}"/>
    <hyperlink ref="B39" location="mil!A1" display="Milwaukee-Racine, Wisconsin" xr:uid="{00000000-0004-0000-0100-00000A000000}"/>
    <hyperlink ref="B40" location="msp!A1" display="Minneapolis-St. Paul, Minnesota - Wisconsin" xr:uid="{00000000-0004-0000-0100-00000B000000}"/>
    <hyperlink ref="B41" location="ny!A1" display="New York-Northern New Jersey-Long Island, New York - New Jersey - Connecticut - Pennsylvania" xr:uid="{00000000-0004-0000-0100-00000C000000}"/>
    <hyperlink ref="B44" location="phl!A1" display="Philadelphia-Wilmington-Atlantic City, Pennsylvania - New Jersey - Delaware - Maryland" xr:uid="{00000000-0004-0000-0100-00000D000000}"/>
    <hyperlink ref="B45" location="px!A1" display="Phoenix, Arizona" xr:uid="{00000000-0004-0000-0100-00000E000000}"/>
    <hyperlink ref="B46" location="pit!A1" display="Pittsburgh, Pennsylvania" xr:uid="{00000000-0004-0000-0100-00000F000000}"/>
    <hyperlink ref="B47" location="por!A1" display="Portland-Salem, Oregon - Washington" xr:uid="{00000000-0004-0000-0100-000010000000}"/>
    <hyperlink ref="B48" location="ra!A1" display="Raleigh, North Carolina" xr:uid="{00000000-0004-0000-0100-000011000000}"/>
    <hyperlink ref="B50" location="rch!A1" display="Richmond-Petersburg, Virginia" xr:uid="{00000000-0004-0000-0100-000012000000}"/>
    <hyperlink ref="B52" location="sac!A1" display="Sacramento-Yolo, California" xr:uid="{00000000-0004-0000-0100-000013000000}"/>
    <hyperlink ref="B54" location="sd!A1" display="San Diego, California" xr:uid="{00000000-0004-0000-0100-000014000000}"/>
    <hyperlink ref="B55" location="sf!A1" display="San Francisco-Oakland-San Jose, California" xr:uid="{00000000-0004-0000-0100-000015000000}"/>
    <hyperlink ref="B56" location="sea!A1" display="Seattle-Tacoma-Bremerton, Washington" xr:uid="{00000000-0004-0000-0100-000016000000}"/>
    <hyperlink ref="B61" location="WDCB!A1" display="Washington-Baltimore, District of Columbia - Maryland - Virginia - West Virginia " xr:uid="{00000000-0004-0000-0100-000017000000}"/>
    <hyperlink ref="B63" location="rus!A1" display="Rest of United States  " xr:uid="{00000000-0004-0000-0100-000018000000}"/>
    <hyperlink ref="B62" location="Intl!A1" display="International" xr:uid="{00000000-0004-0000-0100-000019000000}"/>
    <hyperlink ref="B4" location="'NO LOCALITY'!A1" display="No Locality" xr:uid="{00000000-0004-0000-0100-00001A000000}"/>
    <hyperlink ref="B12" location="bu!A1" display="Buffalo" xr:uid="{00000000-0004-0000-0100-00001B000000}"/>
    <hyperlink ref="B30" location="hi!A1" display="Hawaii" xr:uid="{00000000-0004-0000-0100-00001C000000}"/>
    <hyperlink ref="B5" location="ak!A1" display="Alaska" xr:uid="{00000000-0004-0000-0100-00001D000000}"/>
    <hyperlink ref="B6" location="Albany!A1" display="Albany, NY" xr:uid="{00000000-0004-0000-0100-00001E000000}"/>
    <hyperlink ref="B7" location="Albuquerque!A1" display="Albuquerque-Santa Fe, NM" xr:uid="{00000000-0004-0000-0100-00001F000000}"/>
    <hyperlink ref="B8" location="atl!A1" display="Atlanta, GA" xr:uid="{00000000-0004-0000-0100-000020000000}"/>
    <hyperlink ref="B9" location="Austin!A1" display="Austin, TX" xr:uid="{00000000-0004-0000-0100-000021000000}"/>
    <hyperlink ref="B11" location="bos!A1" display="Boston, Worcester-Lawrence, Massachusetts - New Hampshire - Maine - Connecticut" xr:uid="{00000000-0004-0000-0100-000022000000}"/>
    <hyperlink ref="B14" location="Charlotte!A1" display="Charlotte-Concord, NC-SC" xr:uid="{00000000-0004-0000-0100-000023000000}"/>
    <hyperlink ref="B15" location="chi!A1" display="Chicago-Gary-Kenosha, Illinois - Indiana - Wisconsin" xr:uid="{00000000-0004-0000-0100-000024000000}"/>
    <hyperlink ref="B16" location="cin!A1" display="Cincinnati-Hamilton, Ohio - Kentucky - Indiana" xr:uid="{00000000-0004-0000-0100-000025000000}"/>
    <hyperlink ref="B17" location="cle!A1" display="Cleveland-Akron, Ohio" xr:uid="{00000000-0004-0000-0100-000026000000}"/>
    <hyperlink ref="B18" location="'Colorado Springs'!A1" display="Colorado Springs, CO" xr:uid="{00000000-0004-0000-0100-000027000000}"/>
    <hyperlink ref="B19" location="col!A1" display="Columbus, Ohio" xr:uid="{00000000-0004-0000-0100-000028000000}"/>
    <hyperlink ref="B22" location="Davenport!A1" display="Davenport-Moline, IA-IL" xr:uid="{00000000-0004-0000-0100-000029000000}"/>
    <hyperlink ref="B28" location="Harrisburg!A1" display="Harrisburg-Lebanon,PA" xr:uid="{00000000-0004-0000-0100-00002A000000}"/>
    <hyperlink ref="B34" location="'Kansas City'!A1" display="Kansas City, MO-KS" xr:uid="{00000000-0004-0000-0100-00002B000000}"/>
    <hyperlink ref="B35" location="Laredo!A1" display="Laredo, TX" xr:uid="{00000000-0004-0000-0100-00002C000000}"/>
    <hyperlink ref="B36" location="'Las Vegas'!A1" display="Las Vegas-Henderson, NV-AZ" xr:uid="{00000000-0004-0000-0100-00002D000000}"/>
    <hyperlink ref="B43" location="'Palm Bay'!A1" display="Palm Bay, Florida" xr:uid="{00000000-0004-0000-0100-00002E000000}"/>
    <hyperlink ref="B58" location="'St Louis'!A1" display="St Louis-St Charlies-Farmingron, MO-IL" xr:uid="{00000000-0004-0000-0100-00002F000000}"/>
    <hyperlink ref="B59" location="Tucson!A1" display="Tucson, AZ" xr:uid="{00000000-0004-0000-0100-000030000000}"/>
    <hyperlink ref="B10" location="Birm!A1" display="Birmingham-Hoover-Talladega, AL" xr:uid="{00000000-0004-0000-0100-000031000000}"/>
    <hyperlink ref="B13" location="Burl!A1" display="Burlington-South Burlington, VT" xr:uid="{00000000-0004-0000-0100-000032000000}"/>
    <hyperlink ref="B20" location="CorpusC!A1" display="Corpus Christi-Kingsvillle-Alice, TX" xr:uid="{00000000-0004-0000-0100-000033000000}"/>
    <hyperlink ref="B42" location="Omaha!A1" display="Omaha-Council Bluffs-Fremont, NE-IA" xr:uid="{00000000-0004-0000-0100-000034000000}"/>
    <hyperlink ref="B53" location="'San An'!A1" display="San Antonio-New Braunfels-Pearsall, TX" xr:uid="{00000000-0004-0000-0100-000035000000}"/>
    <hyperlink ref="B60" location="VABN!A1" display="Virginia Beach-Norfolk, VA-NC" xr:uid="{00000000-0004-0000-0100-000036000000}"/>
    <hyperlink ref="B25" location="des!A1" display="Des Moines, Iowa" xr:uid="{00000000-0004-0000-0100-000037000000}"/>
    <hyperlink ref="B27" location="Fresno!Print_Area" display="Fresno-Madera-Hanford, CA" xr:uid="{11EADA12-CC31-4011-B2FB-D9B78751270C}"/>
    <hyperlink ref="B49" location="Reno!A1" display="Reno-Fernley, NV" xr:uid="{CA869947-1446-4063-B0E1-D87C6E148BA9}"/>
    <hyperlink ref="B51" location="Rochester!A1" display="Rochester-Batavia-Seneca Falls, NY" xr:uid="{0A3B867E-E90A-4C3F-83D0-7C115661D0B3}"/>
    <hyperlink ref="B57" location="Spokane!A1" display="Spokane-Spokane Valley-Coeur d'Alene, WA-ID" xr:uid="{0EB7ED8E-BBB0-423C-B672-C9E72AED1219}"/>
  </hyperlinks>
  <pageMargins left="0.75" right="0.75" top="1" bottom="1" header="0.5" footer="0.5"/>
  <pageSetup scale="6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7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78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0.22209999999999999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219855.78999999998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196391.47</v>
      </c>
      <c r="F10" s="24" t="s">
        <v>39</v>
      </c>
      <c r="G10" s="23">
        <f>IF('NO LOCALITY'!G10*(1+$G$6)&gt;'Locality and Max Pay'!D7,'Locality and Max Pay'!D7,'NO LOCALITY'!G10*(1+$G$6))</f>
        <v>219855.78999999998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211301.09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186003.62</v>
      </c>
      <c r="F14" s="24" t="s">
        <v>39</v>
      </c>
      <c r="G14" s="23">
        <f>IF('NO LOCALITY'!G14*(1+$G$6)&gt;'Locality and Max Pay'!D7,'Locality and Max Pay'!D7,'NO LOCALITY'!G14*(1+$G$6))</f>
        <v>211301.09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203724.07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176104.61</v>
      </c>
      <c r="F18" s="24" t="s">
        <v>39</v>
      </c>
      <c r="G18" s="23">
        <f>IF('NO LOCALITY'!G18*(1+$G$6)&gt;'Locality and Max Pay'!D7,'Locality and Max Pay'!D7,'NO LOCALITY'!G18*(1+$G$6))</f>
        <v>203724.07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Wjy8pHl9LdCFvJDVAxa8AT6ek5YDjD1WKTuk5qkSE70S6BbiSo6pLAw5LC1LKgJe8G1PUtE13n0HfUHWM5/GHA==" saltValue="c2RZmaivWH97mjVm02iyb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3" priority="1" stopIfTrue="1" operator="greaterThan">
      <formula>165200</formula>
    </cfRule>
  </conditionalFormatting>
  <hyperlinks>
    <hyperlink ref="B23:D23" location="'LOCALITY INDEX'!A1" display="Return to Locality Index" xr:uid="{00000000-0004-0000-1C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8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0.35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216945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205470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225045.00000000003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194535</v>
      </c>
      <c r="F18" s="24" t="s">
        <v>39</v>
      </c>
      <c r="G18" s="23">
        <f>IF('NO LOCALITY'!G18*(1+$G$6)&gt;'Locality and Max Pay'!D7,'Locality and Max Pay'!D7,'NO LOCALITY'!G18*(1+$G$6))</f>
        <v>225045.00000000003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VfYKZe1aD1Rn/kE//c+PvXiowMVIT8plqfjFrZTPTYD+9zxskrfodYHeQDVJ+Dbe6gmYSUa/w/KfurFbMZZNVw==" saltValue="dIMDPWlF+iE7+Xo9pXYqY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2" priority="1" stopIfTrue="1" operator="greaterThan">
      <formula>165200</formula>
    </cfRule>
  </conditionalFormatting>
  <hyperlinks>
    <hyperlink ref="B23:D23" location="'LOCALITY INDEX'!A1" display="Return to Locality Index" xr:uid="{00000000-0004-0000-1D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9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0.21909999999999999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219316.09000000003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195909.37000000002</v>
      </c>
      <c r="F10" s="24" t="s">
        <v>39</v>
      </c>
      <c r="G10" s="23">
        <f>IF('NO LOCALITY'!G10*(1+$G$6)&gt;'Locality and Max Pay'!D7,'Locality and Max Pay'!D7,'NO LOCALITY'!G10*(1+$G$6))</f>
        <v>219316.09000000003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210782.39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185547.02000000002</v>
      </c>
      <c r="F14" s="24" t="s">
        <v>39</v>
      </c>
      <c r="G14" s="23">
        <f>IF('NO LOCALITY'!G14*(1+$G$6)&gt;'Locality and Max Pay'!D7,'Locality and Max Pay'!D7,'NO LOCALITY'!G14*(1+$G$6))</f>
        <v>210782.39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203223.97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175672.31</v>
      </c>
      <c r="F18" s="24" t="s">
        <v>39</v>
      </c>
      <c r="G18" s="23">
        <f>IF('NO LOCALITY'!G18*(1+$G$6)&gt;'Locality and Max Pay'!D7,'Locality and Max Pay'!D7,'NO LOCALITY'!G18*(1+$G$6))</f>
        <v>203223.97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I6pYe2PJOblM8pCsMdcNJ7d9cmOPIohUjRkQq3Eo113RRU5WrrX0ku113VWgj5HqomOOgdejtsaSLt8yzXx/9g==" saltValue="jbcSNc/zAE1v2OZyyWXKr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1" priority="1" stopIfTrue="1" operator="greaterThan">
      <formula>165200</formula>
    </cfRule>
  </conditionalFormatting>
  <hyperlinks>
    <hyperlink ref="B23:D23" location="'LOCALITY INDEX'!A1" display="Return to Locality Index" xr:uid="{00000000-0004-0000-1E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0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0.18149999999999999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212551.85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189867.05</v>
      </c>
      <c r="F10" s="24" t="s">
        <v>39</v>
      </c>
      <c r="G10" s="23">
        <f>IF('NO LOCALITY'!G10*(1+$G$6)&gt;'Locality and Max Pay'!D7,'Locality and Max Pay'!D7,'NO LOCALITY'!G10*(1+$G$6))</f>
        <v>212551.85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204281.35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179824.3</v>
      </c>
      <c r="F14" s="24" t="s">
        <v>39</v>
      </c>
      <c r="G14" s="23">
        <f>IF('NO LOCALITY'!G14*(1+$G$6)&gt;'Locality and Max Pay'!D7,'Locality and Max Pay'!D7,'NO LOCALITY'!G14*(1+$G$6))</f>
        <v>204281.35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223657.95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196956.05</v>
      </c>
      <c r="F17" s="24" t="s">
        <v>39</v>
      </c>
      <c r="G17" s="23">
        <f>IF('NO LOCALITY'!G17*(1+$G$6)&gt;'Locality and Max Pay'!D7,'Locality and Max Pay'!D7,'NO LOCALITY'!G17*(1+$G$6))</f>
        <v>223657.95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170254.15</v>
      </c>
      <c r="F18" s="24" t="s">
        <v>39</v>
      </c>
      <c r="G18" s="23">
        <f>IF('NO LOCALITY'!G18*(1+$G$6)&gt;'Locality and Max Pay'!D7,'Locality and Max Pay'!D7,'NO LOCALITY'!G18*(1+$G$6))</f>
        <v>196956.05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+6SMLUT3jD1foM0Cn8Vpo/rmQeXxD0mto0VRWGwYv1fBh/P6QfZwr4H0zssXFgWVg6wCVuRBUsA3B3PtjYUJwQ==" saltValue="vNFu3onK/ERHMVHLX3B9I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30" priority="1" stopIfTrue="1" operator="greaterThan">
      <formula>165200</formula>
    </cfRule>
  </conditionalFormatting>
  <hyperlinks>
    <hyperlink ref="B23:D23" location="'LOCALITY INDEX'!A1" display="Return to Locality Index" xr:uid="{00000000-0004-0000-1F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51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0.18970000000000001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214027.03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191184.79</v>
      </c>
      <c r="F10" s="24" t="s">
        <v>39</v>
      </c>
      <c r="G10" s="23">
        <f>IF('NO LOCALITY'!G10*(1+$G$6)&gt;'Locality and Max Pay'!D7,'Locality and Max Pay'!D7,'NO LOCALITY'!G10*(1+$G$6))</f>
        <v>214027.03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205699.13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181072.34</v>
      </c>
      <c r="F14" s="24" t="s">
        <v>39</v>
      </c>
      <c r="G14" s="23">
        <f>IF('NO LOCALITY'!G14*(1+$G$6)&gt;'Locality and Max Pay'!D7,'Locality and Max Pay'!D7,'NO LOCALITY'!G14*(1+$G$6))</f>
        <v>205699.13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225210.21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198322.99</v>
      </c>
      <c r="F17" s="24" t="s">
        <v>39</v>
      </c>
      <c r="G17" s="23">
        <f>IF('NO LOCALITY'!G17*(1+$G$6)&gt;'Locality and Max Pay'!D7,'Locality and Max Pay'!D7,'NO LOCALITY'!G17*(1+$G$6))</f>
        <v>225210.21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171435.77</v>
      </c>
      <c r="F18" s="24" t="s">
        <v>39</v>
      </c>
      <c r="G18" s="23">
        <f>IF('NO LOCALITY'!G18*(1+$G$6)&gt;'Locality and Max Pay'!D7,'Locality and Max Pay'!D7,'NO LOCALITY'!G18*(1+$G$6))</f>
        <v>198322.99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aUYlaVawVXS4+SzJbnKQMTeHYOQUAAtg3oXdawBuPygAeCDGHZJmrYOkGZlbNH2ARh6o6LIcCtagrSP1D+oMCg==" saltValue="dvkMMjpkA4wXfBWTZpB8e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29" priority="1" stopIfTrue="1" operator="greaterThan">
      <formula>165200</formula>
    </cfRule>
  </conditionalFormatting>
  <hyperlinks>
    <hyperlink ref="B23:D23" location="'LOCALITY INDEX'!A1" display="Return to Locality Index" xr:uid="{00000000-0004-0000-20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2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0.21590000000000001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218740.41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195395.13</v>
      </c>
      <c r="F10" s="24" t="s">
        <v>39</v>
      </c>
      <c r="G10" s="23">
        <f>IF('NO LOCALITY'!G10*(1+$G$6)&gt;'Locality and Max Pay'!D7,'Locality and Max Pay'!D7,'NO LOCALITY'!G10*(1+$G$6))</f>
        <v>218740.41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210229.11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185059.98</v>
      </c>
      <c r="F14" s="24" t="s">
        <v>39</v>
      </c>
      <c r="G14" s="23">
        <f>IF('NO LOCALITY'!G14*(1+$G$6)&gt;'Locality and Max Pay'!D7,'Locality and Max Pay'!D7,'NO LOCALITY'!G14*(1+$G$6))</f>
        <v>210229.11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202690.53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175211.19</v>
      </c>
      <c r="F18" s="24" t="s">
        <v>39</v>
      </c>
      <c r="G18" s="23">
        <f>IF('NO LOCALITY'!G18*(1+$G$6)&gt;'Locality and Max Pay'!D7,'Locality and Max Pay'!D7,'NO LOCALITY'!G18*(1+$G$6))</f>
        <v>202690.53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sEZJlZfj0iOkn1k16GHKdXeJtmZRZAaj3/fqI73A8yOTNdrsi0w0pNbSghn19UfrExhOYWAW2yvFzs7D3gMhZQ==" saltValue="I+5AO3cfRnldXar+BOXBl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28" priority="1" stopIfTrue="1" operator="greaterThan">
      <formula>165200</formula>
    </cfRule>
  </conditionalFormatting>
  <hyperlinks>
    <hyperlink ref="B23:D23" location="'LOCALITY INDEX'!A1" display="Return to Locality Index" xr:uid="{00000000-0004-0000-21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3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0.19570000000000001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215106.43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192148.99</v>
      </c>
      <c r="F10" s="24" t="s">
        <v>39</v>
      </c>
      <c r="G10" s="23">
        <f>IF('NO LOCALITY'!G10*(1+$G$6)&gt;'Locality and Max Pay'!D7,'Locality and Max Pay'!D7,'NO LOCALITY'!G10*(1+$G$6))</f>
        <v>215106.43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206736.53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181985.54</v>
      </c>
      <c r="F14" s="24" t="s">
        <v>39</v>
      </c>
      <c r="G14" s="23">
        <f>IF('NO LOCALITY'!G14*(1+$G$6)&gt;'Locality and Max Pay'!D7,'Locality and Max Pay'!D7,'NO LOCALITY'!G14*(1+$G$6))</f>
        <v>206736.53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199323.19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172300.37</v>
      </c>
      <c r="F18" s="24" t="s">
        <v>39</v>
      </c>
      <c r="G18" s="23">
        <f>IF('NO LOCALITY'!G18*(1+$G$6)&gt;'Locality and Max Pay'!D7,'Locality and Max Pay'!D7,'NO LOCALITY'!G18*(1+$G$6))</f>
        <v>199323.19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becgBiLCelOebDh1nmOi2H45g4ZW9+NFynGaZaVB8hRiJu/WJ9+RN1gB9sIbXo0zJ6++k1S2GXJBuQvj7Eql7A==" saltValue="WyV3RaK8JYXsIspPy9VDx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27" priority="1" stopIfTrue="1" operator="greaterThan">
      <formula>165200</formula>
    </cfRule>
  </conditionalFormatting>
  <hyperlinks>
    <hyperlink ref="B23:D23" location="'LOCALITY INDEX'!A1" display="Return to Locality Index" xr:uid="{00000000-0004-0000-22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0.36470000000000002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219307.29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207707.34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225700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196653.27</v>
      </c>
      <c r="F18" s="24" t="s">
        <v>39</v>
      </c>
      <c r="G18" s="23">
        <f>IF('NO LOCALITY'!G18*(1+$G$6)&gt;'Locality and Max Pay'!D7,'Locality and Max Pay'!D7,'NO LOCALITY'!G18*(1+$G$6))</f>
        <v>225700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W0ss4lfSCrucxt4cNvkUjcwcSEM+MzOSEi7MgOAYXYlPbzU7Pm7tUSFLWR3E/ZVvnOiafQ2FDaljMT4DnjdX5g==" saltValue="nbqtd6sELTr9fFlsVMYi0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6" priority="1" stopIfTrue="1" operator="greaterThan">
      <formula>165200</formula>
    </cfRule>
  </conditionalFormatting>
  <hyperlinks>
    <hyperlink ref="B23:D23" location="'LOCALITY INDEX'!A1" display="Return to Locality Index" xr:uid="{00000000-0004-0000-23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2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0.2467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224281.33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200344.68999999997</v>
      </c>
      <c r="F10" s="24" t="s">
        <v>39</v>
      </c>
      <c r="G10" s="23">
        <f>IF('NO LOCALITY'!G10*(1+$G$6)&gt;'Locality and Max Pay'!D7,'Locality and Max Pay'!D7,'NO LOCALITY'!G10*(1+$G$6))</f>
        <v>224281.33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215554.43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189747.74</v>
      </c>
      <c r="F14" s="24" t="s">
        <v>39</v>
      </c>
      <c r="G14" s="23">
        <f>IF('NO LOCALITY'!G14*(1+$G$6)&gt;'Locality and Max Pay'!D7,'Locality and Max Pay'!D7,'NO LOCALITY'!G14*(1+$G$6))</f>
        <v>215554.43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207824.88999999998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179649.47</v>
      </c>
      <c r="F18" s="24" t="s">
        <v>39</v>
      </c>
      <c r="G18" s="23">
        <f>IF('NO LOCALITY'!G18*(1+$G$6)&gt;'Locality and Max Pay'!D7,'Locality and Max Pay'!D7,'NO LOCALITY'!G18*(1+$G$6))</f>
        <v>207824.88999999998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U4AXMAW/yeDBbrewqnlZfY/TqbV45kLDQEvlrQe6mRu3GI2xM+sxsAVZm8uzcysIU8nePDvTUQN4O6KxYHylZQ==" saltValue="J9bkDRo3h/K1Utf+5rDZV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5" priority="1" stopIfTrue="1" operator="greaterThan">
      <formula>165200</formula>
    </cfRule>
  </conditionalFormatting>
  <hyperlinks>
    <hyperlink ref="B23:D23" location="'LOCALITY INDEX'!A1" display="Return to Locality Index" xr:uid="{00000000-0004-0000-24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3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0.22420000000000001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220233.58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196728.94</v>
      </c>
      <c r="F10" s="24" t="s">
        <v>39</v>
      </c>
      <c r="G10" s="23">
        <f>IF('NO LOCALITY'!G10*(1+$G$6)&gt;'Locality and Max Pay'!D7,'Locality and Max Pay'!D7,'NO LOCALITY'!G10*(1+$G$6))</f>
        <v>220233.58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211664.18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186323.24</v>
      </c>
      <c r="F14" s="24" t="s">
        <v>39</v>
      </c>
      <c r="G14" s="23">
        <f>IF('NO LOCALITY'!G14*(1+$G$6)&gt;'Locality and Max Pay'!D7,'Locality and Max Pay'!D7,'NO LOCALITY'!G14*(1+$G$6))</f>
        <v>211664.18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204074.13999999998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176407.22</v>
      </c>
      <c r="F18" s="24" t="s">
        <v>39</v>
      </c>
      <c r="G18" s="23">
        <f>IF('NO LOCALITY'!G18*(1+$G$6)&gt;'Locality and Max Pay'!D7,'Locality and Max Pay'!D7,'NO LOCALITY'!G18*(1+$G$6))</f>
        <v>204074.13999999998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85xLTz/RCTWKlSfV8LR4NVaWrP/ZQEE4Du6e1ml+Y4q3jPloxgFRDiLhZ0PDXe+exG0ppc8pBbWctlMH8ug/Wg==" saltValue="Dz+cNGPQXF7gkKJ8mMjobg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4" priority="1" stopIfTrue="1" operator="greaterThan">
      <formula>165200</formula>
    </cfRule>
  </conditionalFormatting>
  <hyperlinks>
    <hyperlink ref="B23:D23" location="'LOCALITY INDEX'!A1" display="Return to Locality Index" xr:uid="{00000000-0004-0000-25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49"/>
  <sheetViews>
    <sheetView zoomScale="90" zoomScaleNormal="90" workbookViewId="0">
      <selection activeCell="E10" sqref="E10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6640625" customWidth="1"/>
    <col min="6" max="6" width="2.6640625" customWidth="1"/>
    <col min="7" max="7" width="32.6640625" customWidth="1"/>
    <col min="8" max="11" width="9.33203125" customWidth="1"/>
  </cols>
  <sheetData>
    <row r="1" spans="2:11" ht="13.8" thickBot="1" x14ac:dyDescent="0.3"/>
    <row r="2" spans="2:11" s="1" customFormat="1" ht="15.6" x14ac:dyDescent="0.25">
      <c r="B2" s="78" t="s">
        <v>38</v>
      </c>
      <c r="C2" s="79"/>
      <c r="D2" s="79"/>
      <c r="E2" s="79"/>
      <c r="F2" s="79"/>
      <c r="G2" s="80"/>
    </row>
    <row r="3" spans="2:11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11" s="1" customFormat="1" ht="13.8" thickBot="1" x14ac:dyDescent="0.3">
      <c r="B4" s="84" t="s">
        <v>81</v>
      </c>
      <c r="C4" s="85"/>
      <c r="D4" s="85"/>
      <c r="E4" s="85"/>
      <c r="F4" s="85"/>
      <c r="G4" s="86"/>
    </row>
    <row r="5" spans="2:11" s="1" customFormat="1" ht="13.8" thickBot="1" x14ac:dyDescent="0.3">
      <c r="B5" s="19"/>
      <c r="C5" s="20"/>
      <c r="D5" s="20"/>
      <c r="E5" s="21" t="s">
        <v>41</v>
      </c>
      <c r="F5" s="20"/>
      <c r="G5" s="22" t="s">
        <v>2</v>
      </c>
    </row>
    <row r="6" spans="2:11" s="1" customFormat="1" x14ac:dyDescent="0.25">
      <c r="B6" s="19"/>
      <c r="C6" s="20"/>
      <c r="D6" s="20"/>
      <c r="E6" s="21" t="s">
        <v>40</v>
      </c>
      <c r="F6" s="20"/>
      <c r="G6" s="27" t="s">
        <v>2</v>
      </c>
    </row>
    <row r="7" spans="2:11" x14ac:dyDescent="0.25">
      <c r="B7" s="87" t="s">
        <v>36</v>
      </c>
      <c r="C7" s="88"/>
      <c r="D7" s="3"/>
      <c r="E7" s="89"/>
      <c r="F7" s="90"/>
      <c r="G7" s="91"/>
      <c r="H7" s="2"/>
    </row>
    <row r="8" spans="2:11" ht="30" customHeight="1" x14ac:dyDescent="0.25">
      <c r="B8" s="92">
        <v>1</v>
      </c>
      <c r="C8" s="93"/>
      <c r="D8" s="14" t="s">
        <v>0</v>
      </c>
      <c r="E8" s="18">
        <f>+MIN(ROUND('NO LOCALITY Prior Year'!E8*'NO LOCALITY'!$K$8,-2),'Locality and Max Pay'!$D$7)</f>
        <v>199000</v>
      </c>
      <c r="F8" s="61" t="s">
        <v>125</v>
      </c>
      <c r="G8" s="18">
        <f>+MIN(ROUND('NO LOCALITY Prior Year'!G8*'NO LOCALITY'!$K$8,-2),'Locality and Max Pay'!$D$7)</f>
        <v>218100</v>
      </c>
      <c r="H8" s="2"/>
      <c r="K8" s="57">
        <v>1.0169999999999999</v>
      </c>
    </row>
    <row r="9" spans="2:11" ht="30" customHeight="1" x14ac:dyDescent="0.25">
      <c r="B9" s="92"/>
      <c r="C9" s="93"/>
      <c r="D9" s="14" t="s">
        <v>37</v>
      </c>
      <c r="E9" s="18">
        <f>+MIN(ROUND('NO LOCALITY Prior Year'!E9*'NO LOCALITY'!$K$8,-2),'Locality and Max Pay'!$D$7)</f>
        <v>179900</v>
      </c>
      <c r="F9" s="61" t="s">
        <v>125</v>
      </c>
      <c r="G9" s="18">
        <f>+MIN(ROUND('NO LOCALITY Prior Year'!G9*'NO LOCALITY'!$K$8,-2),'Locality and Max Pay'!$D$7)</f>
        <v>199000</v>
      </c>
      <c r="H9" s="2"/>
    </row>
    <row r="10" spans="2:11" ht="30" customHeight="1" x14ac:dyDescent="0.25">
      <c r="B10" s="92"/>
      <c r="C10" s="93"/>
      <c r="D10" s="16" t="s">
        <v>1</v>
      </c>
      <c r="E10" s="18">
        <f>+MIN(ROUND('NO LOCALITY Prior Year'!E10*'NO LOCALITY'!$K$8,-2),'Locality and Max Pay'!$D$7)</f>
        <v>160700</v>
      </c>
      <c r="F10" s="61" t="s">
        <v>125</v>
      </c>
      <c r="G10" s="18">
        <f>+MIN(ROUND('NO LOCALITY Prior Year'!G10*'NO LOCALITY'!$K$8,-2),'Locality and Max Pay'!$D$7)</f>
        <v>179900</v>
      </c>
      <c r="H10" s="2"/>
    </row>
    <row r="11" spans="2:11" ht="12" customHeight="1" x14ac:dyDescent="0.25">
      <c r="B11" s="10"/>
      <c r="C11" s="7"/>
      <c r="D11" s="15"/>
      <c r="E11" s="15"/>
      <c r="F11" s="15"/>
      <c r="G11" s="15"/>
      <c r="H11" s="2"/>
    </row>
    <row r="12" spans="2:11" ht="30" customHeight="1" x14ac:dyDescent="0.25">
      <c r="B12" s="68">
        <v>2</v>
      </c>
      <c r="C12" s="69"/>
      <c r="D12" s="14" t="s">
        <v>0</v>
      </c>
      <c r="E12" s="18">
        <f>+MIN(ROUND('NO LOCALITY Prior Year'!E12*'NO LOCALITY'!$K$8,-2),'Locality and Max Pay'!$D$7)</f>
        <v>193600</v>
      </c>
      <c r="F12" s="61" t="s">
        <v>125</v>
      </c>
      <c r="G12" s="18">
        <f>+MIN(ROUND('NO LOCALITY Prior Year'!G12*'NO LOCALITY'!$K$8,-2),'Locality and Max Pay'!$D$7)</f>
        <v>214300</v>
      </c>
      <c r="H12" s="2"/>
    </row>
    <row r="13" spans="2:11" ht="30" customHeight="1" x14ac:dyDescent="0.25">
      <c r="B13" s="70"/>
      <c r="C13" s="71"/>
      <c r="D13" s="14" t="s">
        <v>37</v>
      </c>
      <c r="E13" s="18">
        <f>+MIN(ROUND('NO LOCALITY Prior Year'!E13*'NO LOCALITY'!$K$8,-2),'Locality and Max Pay'!$D$7)</f>
        <v>172900</v>
      </c>
      <c r="F13" s="61" t="s">
        <v>125</v>
      </c>
      <c r="G13" s="18">
        <f>+MIN(ROUND('NO LOCALITY Prior Year'!G13*'NO LOCALITY'!$K$8,-2),'Locality and Max Pay'!$D$7)</f>
        <v>193600</v>
      </c>
      <c r="H13" s="2"/>
    </row>
    <row r="14" spans="2:11" ht="30" customHeight="1" x14ac:dyDescent="0.25">
      <c r="B14" s="72"/>
      <c r="C14" s="73"/>
      <c r="D14" s="16" t="s">
        <v>1</v>
      </c>
      <c r="E14" s="18">
        <f>+MIN(ROUND('NO LOCALITY Prior Year'!E14*'NO LOCALITY'!$K$8,-2),'Locality and Max Pay'!$D$7)</f>
        <v>152200</v>
      </c>
      <c r="F14" s="61" t="s">
        <v>125</v>
      </c>
      <c r="G14" s="18">
        <f>+MIN(ROUND('NO LOCALITY Prior Year'!G14*'NO LOCALITY'!$K$8,-2),'Locality and Max Pay'!$D$7)</f>
        <v>172900</v>
      </c>
      <c r="H14" s="2"/>
    </row>
    <row r="15" spans="2:11" ht="12" customHeight="1" x14ac:dyDescent="0.25">
      <c r="B15" s="38"/>
      <c r="C15" s="39"/>
      <c r="D15" s="40"/>
      <c r="E15" s="15"/>
      <c r="F15" s="15"/>
      <c r="G15" s="15"/>
      <c r="H15" s="2"/>
    </row>
    <row r="16" spans="2:11" ht="30" customHeight="1" x14ac:dyDescent="0.25">
      <c r="B16" s="68">
        <v>3</v>
      </c>
      <c r="C16" s="69"/>
      <c r="D16" s="14" t="s">
        <v>0</v>
      </c>
      <c r="E16" s="18">
        <f>+MIN(ROUND('NO LOCALITY Prior Year'!E16*'NO LOCALITY'!$K$8,-2),'Locality and Max Pay'!$D$7)</f>
        <v>189300</v>
      </c>
      <c r="F16" s="61" t="s">
        <v>125</v>
      </c>
      <c r="G16" s="18">
        <f>+MIN(ROUND('NO LOCALITY Prior Year'!G16*'NO LOCALITY'!$K$8,-2),'Locality and Max Pay'!$D$7)</f>
        <v>211600</v>
      </c>
      <c r="H16" s="2"/>
    </row>
    <row r="17" spans="2:8" ht="30" customHeight="1" x14ac:dyDescent="0.25">
      <c r="B17" s="70"/>
      <c r="C17" s="71"/>
      <c r="D17" s="14" t="s">
        <v>37</v>
      </c>
      <c r="E17" s="18">
        <f>+MIN(ROUND('NO LOCALITY Prior Year'!E17*'NO LOCALITY'!$K$8,-2),'Locality and Max Pay'!$D$7)</f>
        <v>166700</v>
      </c>
      <c r="F17" s="61" t="s">
        <v>125</v>
      </c>
      <c r="G17" s="18">
        <f>+MIN(ROUND('NO LOCALITY Prior Year'!G17*'NO LOCALITY'!$K$8,-2),'Locality and Max Pay'!$D$7)</f>
        <v>189300</v>
      </c>
      <c r="H17" s="2"/>
    </row>
    <row r="18" spans="2:8" ht="30" customHeight="1" x14ac:dyDescent="0.25">
      <c r="B18" s="72"/>
      <c r="C18" s="73"/>
      <c r="D18" s="16" t="s">
        <v>1</v>
      </c>
      <c r="E18" s="18">
        <f>+MIN(ROUND('NO LOCALITY Prior Year'!E18*'NO LOCALITY'!$K$8,-2),'Locality and Max Pay'!$D$7)</f>
        <v>144100</v>
      </c>
      <c r="F18" s="61" t="s">
        <v>125</v>
      </c>
      <c r="G18" s="18">
        <f>+MIN(ROUND('NO LOCALITY Prior Year'!G18*'NO LOCALITY'!$K$8,-2),'Locality and Max Pay'!$D$7)</f>
        <v>166700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</sheetData>
  <mergeCells count="10">
    <mergeCell ref="B23:D23"/>
    <mergeCell ref="B2:G2"/>
    <mergeCell ref="B4:G4"/>
    <mergeCell ref="B12:C14"/>
    <mergeCell ref="B16:C18"/>
    <mergeCell ref="B7:C7"/>
    <mergeCell ref="B8:C10"/>
    <mergeCell ref="E7:G7"/>
    <mergeCell ref="B3:G3"/>
    <mergeCell ref="B21:G21"/>
  </mergeCells>
  <phoneticPr fontId="0" type="noConversion"/>
  <conditionalFormatting sqref="B2:G2 A2:A6 H2:IV6 B4:G6">
    <cfRule type="cellIs" dxfId="59" priority="1" stopIfTrue="1" operator="greaterThan">
      <formula>165200</formula>
    </cfRule>
  </conditionalFormatting>
  <hyperlinks>
    <hyperlink ref="B23:D23" location="'LOCALITY INDEX'!A1" display="Return to Locality Index" xr:uid="{00000000-0004-0000-02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4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0.2762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205085.34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220654.98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194237.64</v>
      </c>
      <c r="F14" s="24" t="s">
        <v>39</v>
      </c>
      <c r="G14" s="23">
        <f>IF('NO LOCALITY'!G14*(1+$G$6)&gt;'Locality and Max Pay'!D7,'Locality and Max Pay'!D7,'NO LOCALITY'!G14*(1+$G$6))</f>
        <v>220654.98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212742.54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183900.42</v>
      </c>
      <c r="F18" s="24" t="s">
        <v>39</v>
      </c>
      <c r="G18" s="23">
        <f>IF('NO LOCALITY'!G18*(1+$G$6)&gt;'Locality and Max Pay'!D7,'Locality and Max Pay'!D7,'NO LOCALITY'!G18*(1+$G$6))</f>
        <v>212742.54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wcpVUl7Co3/G7vo2PpdveESqieTVa6wG5U6CyY8yY/Cl7Lbe7DUq4NVgFmJ+TAK64skHITP8lFY5LkoL/k4A4A==" saltValue="liMsDWfFaOQxYZIGwPm/c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3" priority="1" stopIfTrue="1" operator="greaterThan">
      <formula>165200</formula>
    </cfRule>
  </conditionalFormatting>
  <hyperlinks>
    <hyperlink ref="B23:D23" location="'LOCALITY INDEX'!A1" display="Return to Locality Index" xr:uid="{00000000-0004-0000-26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5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0.3795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221685.65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209959.9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225700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198785.94999999998</v>
      </c>
      <c r="F18" s="24" t="s">
        <v>39</v>
      </c>
      <c r="G18" s="23">
        <f>IF('NO LOCALITY'!G18*(1+$G$6)&gt;'Locality and Max Pay'!D7,'Locality and Max Pay'!D7,'NO LOCALITY'!G18*(1+$G$6))</f>
        <v>225700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xI0HIL53OH59ZroYrjYyJjt5MfB3k4mSscvycLzan6Z24B0+DJ3EC3trlGCOOdl9Fv6OffmRdVt9KUz+gnGHEA==" saltValue="LVkiiWfhBIVnteGSIH0ng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2" priority="1" stopIfTrue="1" operator="greaterThan">
      <formula>165200</formula>
    </cfRule>
  </conditionalFormatting>
  <hyperlinks>
    <hyperlink ref="B23:D23" location="'LOCALITY INDEX'!A1" display="Return to Locality Index" xr:uid="{00000000-0004-0000-27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4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0.18229999999999999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212695.77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189995.61</v>
      </c>
      <c r="F10" s="24" t="s">
        <v>39</v>
      </c>
      <c r="G10" s="23">
        <f>IF('NO LOCALITY'!G10*(1+$G$6)&gt;'Locality and Max Pay'!D7,'Locality and Max Pay'!D7,'NO LOCALITY'!G10*(1+$G$6))</f>
        <v>212695.77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204419.66999999998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179946.06</v>
      </c>
      <c r="F14" s="24" t="s">
        <v>39</v>
      </c>
      <c r="G14" s="23">
        <f>IF('NO LOCALITY'!G14*(1+$G$6)&gt;'Locality and Max Pay'!D7,'Locality and Max Pay'!D7,'NO LOCALITY'!G14*(1+$G$6))</f>
        <v>204419.66999999998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223809.38999999998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197089.40999999997</v>
      </c>
      <c r="F17" s="24" t="s">
        <v>39</v>
      </c>
      <c r="G17" s="23">
        <f>IF('NO LOCALITY'!G17*(1+$G$6)&gt;'Locality and Max Pay'!D7,'Locality and Max Pay'!D7,'NO LOCALITY'!G17*(1+$G$6))</f>
        <v>223809.38999999998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170369.43</v>
      </c>
      <c r="F18" s="24" t="s">
        <v>39</v>
      </c>
      <c r="G18" s="23">
        <f>IF('NO LOCALITY'!G18*(1+$G$6)&gt;'Locality and Max Pay'!D7,'Locality and Max Pay'!D7,'NO LOCALITY'!G18*(1+$G$6))</f>
        <v>197089.40999999997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AniS5kIhrAH+ZknvAYjWTwHIpDneTHxIHqEAg85gJ9+NykNY/eMlWZ0kw2u129KLxcmY/DbX3tz5/50bHKsd/Q==" saltValue="v9EgrtRpkQ0i0aoO8wiIKw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21" priority="1" stopIfTrue="1" operator="greaterThan">
      <formula>165200</formula>
    </cfRule>
  </conditionalFormatting>
  <hyperlinks>
    <hyperlink ref="B23:D23" location="'LOCALITY INDEX'!A1" display="Return to Locality Index" xr:uid="{00000000-0004-0000-28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5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0.17929999999999999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212156.07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189513.51</v>
      </c>
      <c r="F10" s="24" t="s">
        <v>39</v>
      </c>
      <c r="G10" s="23">
        <f>IF('NO LOCALITY'!G10*(1+$G$6)&gt;'Locality and Max Pay'!D7,'Locality and Max Pay'!D7,'NO LOCALITY'!G10*(1+$G$6))</f>
        <v>212156.07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203900.97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179489.46</v>
      </c>
      <c r="F14" s="24" t="s">
        <v>39</v>
      </c>
      <c r="G14" s="23">
        <f>IF('NO LOCALITY'!G14*(1+$G$6)&gt;'Locality and Max Pay'!D7,'Locality and Max Pay'!D7,'NO LOCALITY'!G14*(1+$G$6))</f>
        <v>203900.97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223241.49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196589.31</v>
      </c>
      <c r="F17" s="24" t="s">
        <v>39</v>
      </c>
      <c r="G17" s="23">
        <f>IF('NO LOCALITY'!G17*(1+$G$6)&gt;'Locality and Max Pay'!D7,'Locality and Max Pay'!D7,'NO LOCALITY'!G17*(1+$G$6))</f>
        <v>223241.49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169937.13</v>
      </c>
      <c r="F18" s="24" t="s">
        <v>39</v>
      </c>
      <c r="G18" s="23">
        <f>IF('NO LOCALITY'!G18*(1+$G$6)&gt;'Locality and Max Pay'!D7,'Locality and Max Pay'!D7,'NO LOCALITY'!G18*(1+$G$6))</f>
        <v>196589.31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KdbZ07rjQlzsZ7IbqZ0ou3lzLg0GpVOG4hxNI3sQLnA07wmJE96AmyNxiIBJbZFS+LtQJneGNrqHa4pDilgsnw==" saltValue="t9m5l9moeZAgpQN+DlXws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20" priority="1" stopIfTrue="1" operator="greaterThan">
      <formula>165200</formula>
    </cfRule>
  </conditionalFormatting>
  <hyperlinks>
    <hyperlink ref="B23:D23" location="'LOCALITY INDEX'!A1" display="Return to Locality Index" xr:uid="{00000000-0004-0000-29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6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0.28989999999999999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207286.93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223023.71000000002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196322.78</v>
      </c>
      <c r="F14" s="24" t="s">
        <v>39</v>
      </c>
      <c r="G14" s="23">
        <f>IF('NO LOCALITY'!G14*(1+$G$6)&gt;'Locality and Max Pay'!D7,'Locality and Max Pay'!D7,'NO LOCALITY'!G14*(1+$G$6))</f>
        <v>223023.71000000002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215026.33000000002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185874.59</v>
      </c>
      <c r="F18" s="24" t="s">
        <v>39</v>
      </c>
      <c r="G18" s="23">
        <f>IF('NO LOCALITY'!G18*(1+$G$6)&gt;'Locality and Max Pay'!D7,'Locality and Max Pay'!D7,'NO LOCALITY'!G18*(1+$G$6))</f>
        <v>215026.33000000002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KLG7Xk6s2wb7dyvrh6arZF19yyBVVo6Ot1R4lUz/j8n0tt9GnDxp8MZOolmpPTCrwlWNYuFjExPNdGo9vfpfHg==" saltValue="nH864mb2MmzSICSKKFaWX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9" priority="1" stopIfTrue="1" operator="greaterThan">
      <formula>165200</formula>
    </cfRule>
  </conditionalFormatting>
  <hyperlinks>
    <hyperlink ref="B23:D23" location="'LOCALITY INDEX'!A1" display="Return to Locality Index" xr:uid="{00000000-0004-0000-2A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7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0.22450000000000001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220287.55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196777.15</v>
      </c>
      <c r="F10" s="24" t="s">
        <v>39</v>
      </c>
      <c r="G10" s="23">
        <f>IF('NO LOCALITY'!G10*(1+$G$6)&gt;'Locality and Max Pay'!D7,'Locality and Max Pay'!D7,'NO LOCALITY'!G10*(1+$G$6))</f>
        <v>220287.55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211716.05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186368.9</v>
      </c>
      <c r="F14" s="24" t="s">
        <v>39</v>
      </c>
      <c r="G14" s="23">
        <f>IF('NO LOCALITY'!G14*(1+$G$6)&gt;'Locality and Max Pay'!D7,'Locality and Max Pay'!D7,'NO LOCALITY'!G14*(1+$G$6))</f>
        <v>211716.05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204124.15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176450.44999999998</v>
      </c>
      <c r="F18" s="24" t="s">
        <v>39</v>
      </c>
      <c r="G18" s="23">
        <f>IF('NO LOCALITY'!G18*(1+$G$6)&gt;'Locality and Max Pay'!D7,'Locality and Max Pay'!D7,'NO LOCALITY'!G18*(1+$G$6))</f>
        <v>204124.15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QLZatUtEUsFbpfnQpjXdIVlKrnKL36JDl7qKgBwpEuxgP+zrCduXdWsp1lGUbIs8vc7NWvpWWr6I+umOIlw/wQ==" saltValue="c5YYpHNF8jtsY7eC4eKJG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8" priority="1" stopIfTrue="1" operator="greaterThan">
      <formula>165200</formula>
    </cfRule>
  </conditionalFormatting>
  <hyperlinks>
    <hyperlink ref="B23:D23" location="'LOCALITY INDEX'!A1" display="Return to Locality Index" xr:uid="{00000000-0004-0000-2B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8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0.21029999999999999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217732.97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194495.21</v>
      </c>
      <c r="F10" s="24" t="s">
        <v>39</v>
      </c>
      <c r="G10" s="23">
        <f>IF('NO LOCALITY'!G10*(1+$G$6)&gt;'Locality and Max Pay'!D7,'Locality and Max Pay'!D7,'NO LOCALITY'!G10*(1+$G$6))</f>
        <v>217732.97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209260.87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184207.66</v>
      </c>
      <c r="F14" s="24" t="s">
        <v>39</v>
      </c>
      <c r="G14" s="23">
        <f>IF('NO LOCALITY'!G14*(1+$G$6)&gt;'Locality and Max Pay'!D7,'Locality and Max Pay'!D7,'NO LOCALITY'!G14*(1+$G$6))</f>
        <v>209260.87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201757.00999999998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174404.22999999998</v>
      </c>
      <c r="F18" s="24" t="s">
        <v>39</v>
      </c>
      <c r="G18" s="23">
        <f>IF('NO LOCALITY'!G18*(1+$G$6)&gt;'Locality and Max Pay'!D7,'Locality and Max Pay'!D7,'NO LOCALITY'!G18*(1+$G$6))</f>
        <v>201757.00999999998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kRPz+4PGP9KY/W+Q0+3wSlORy4uK9LQNP7/Z2DlEuSa4ikwy6S+MNTe3BpSbbFNFVDzERN+bdv+kismcsWHbXA==" saltValue="2W4jzZMTW2n6XpQgGLulY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7" priority="1" stopIfTrue="1" operator="greaterThan">
      <formula>165200</formula>
    </cfRule>
  </conditionalFormatting>
  <hyperlinks>
    <hyperlink ref="B23:D23" location="'LOCALITY INDEX'!A1" display="Return to Locality Index" xr:uid="{00000000-0004-0000-2C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9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0.26129999999999998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202690.90999999997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218078.77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191969.86</v>
      </c>
      <c r="F14" s="24" t="s">
        <v>39</v>
      </c>
      <c r="G14" s="23">
        <f>IF('NO LOCALITY'!G14*(1+$G$6)&gt;'Locality and Max Pay'!D7,'Locality and Max Pay'!D7,'NO LOCALITY'!G14*(1+$G$6))</f>
        <v>218078.77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210258.71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181753.33</v>
      </c>
      <c r="F18" s="24" t="s">
        <v>39</v>
      </c>
      <c r="G18" s="23">
        <f>IF('NO LOCALITY'!G18*(1+$G$6)&gt;'Locality and Max Pay'!D7,'Locality and Max Pay'!D7,'NO LOCALITY'!G18*(1+$G$6))</f>
        <v>210258.71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aJp5UA0gGX+3pTA6O+8vNcIxjJcQZfHuSeJqD1iwsL2A5sfho7l1BIDW0LW3hPvs8ySyDF0SbAFoB+W6DIIa0A==" saltValue="vb5xakx6Aovj0bP3D8iLJ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6" priority="1" stopIfTrue="1" operator="greaterThan">
      <formula>165200</formula>
    </cfRule>
  </conditionalFormatting>
  <hyperlinks>
    <hyperlink ref="B23:D23" location="'LOCALITY INDEX'!A1" display="Return to Locality Index" xr:uid="{00000000-0004-0000-2D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30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16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0.22239999999999999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219909.75999999998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196439.67999999999</v>
      </c>
      <c r="F10" s="24" t="s">
        <v>39</v>
      </c>
      <c r="G10" s="23">
        <f>IF('NO LOCALITY'!G10*(1+$G$6)&gt;'Locality and Max Pay'!D7,'Locality and Max Pay'!D7,'NO LOCALITY'!G10*(1+$G$6))</f>
        <v>219909.75999999998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211352.95999999999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186049.28</v>
      </c>
      <c r="F14" s="24" t="s">
        <v>39</v>
      </c>
      <c r="G14" s="23">
        <f>IF('NO LOCALITY'!G14*(1+$G$6)&gt;'Locality and Max Pay'!D7,'Locality and Max Pay'!D7,'NO LOCALITY'!G14*(1+$G$6))</f>
        <v>211352.95999999999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203774.07999999999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176147.84</v>
      </c>
      <c r="F18" s="24" t="s">
        <v>39</v>
      </c>
      <c r="G18" s="23">
        <f>IF('NO LOCALITY'!G18*(1+$G$6)&gt;'Locality and Max Pay'!D7,'Locality and Max Pay'!D7,'NO LOCALITY'!G18*(1+$G$6))</f>
        <v>203774.07999999999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mH0W2WUS9ix8pUsRQy7t4Gwer20kiXaWBbRJWpVV5tN7X8zrMzk+4i+EpFVJBs90sgKojmyDbJQN+dt/y3N2DQ==" saltValue="1pMBf6C48IGuwUMTmVSJj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5" priority="1" stopIfTrue="1" operator="greaterThan">
      <formula>165200</formula>
    </cfRule>
  </conditionalFormatting>
  <hyperlinks>
    <hyperlink ref="B23:D23" location="'LOCALITY INDEX'!A1" display="Return to Locality Index" xr:uid="{00000000-0004-0000-2E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C298-967D-47EA-A125-1395525E0EDD}">
  <dimension ref="B1:H50"/>
  <sheetViews>
    <sheetView topLeftCell="B1"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130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0.17519999999999999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211418.48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188854.64</v>
      </c>
      <c r="F10" s="24" t="s">
        <v>39</v>
      </c>
      <c r="G10" s="23">
        <f>IF('NO LOCALITY'!G10*(1+$G$6)&gt;'Locality and Max Pay'!D7,'Locality and Max Pay'!D7,'NO LOCALITY'!G10*(1+$G$6))</f>
        <v>211418.48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203192.08000000002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178865.44</v>
      </c>
      <c r="F14" s="24" t="s">
        <v>39</v>
      </c>
      <c r="G14" s="23">
        <f>IF('NO LOCALITY'!G14*(1+$G$6)&gt;'Locality and Max Pay'!D7,'Locality and Max Pay'!D7,'NO LOCALITY'!G14*(1+$G$6))</f>
        <v>203192.08000000002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222465.36000000002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195905.84</v>
      </c>
      <c r="F17" s="24" t="s">
        <v>39</v>
      </c>
      <c r="G17" s="23">
        <f>IF('NO LOCALITY'!G17*(1+$G$6)&gt;'Locality and Max Pay'!D7,'Locality and Max Pay'!D7,'NO LOCALITY'!G17*(1+$G$6))</f>
        <v>222465.36000000002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169346.32</v>
      </c>
      <c r="F18" s="24" t="s">
        <v>39</v>
      </c>
      <c r="G18" s="23">
        <f>IF('NO LOCALITY'!G18*(1+$G$6)&gt;'Locality and Max Pay'!D7,'Locality and Max Pay'!D7,'NO LOCALITY'!G18*(1+$G$6))</f>
        <v>195905.84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E0QjIWrtCtnEoid9asi7jnfegr54+Ml+SlIYr8Z0niun32fzzEfy2/oZp3KkXP4dguCL7o1a8cW8QF17hWM99w==" saltValue="WZn8g7FFn60yYiyEH3k9c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14" priority="1" stopIfTrue="1" operator="greaterThan">
      <formula>165200</formula>
    </cfRule>
  </conditionalFormatting>
  <hyperlinks>
    <hyperlink ref="B23:D23" location="'LOCALITY INDEX'!A1" display="Return to Locality Index" xr:uid="{DEAFFC29-6D89-4B45-9E2F-321A5BAB2F78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77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0.3236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212702.52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201451.91999999998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220644.12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190730.75999999998</v>
      </c>
      <c r="F18" s="24" t="s">
        <v>39</v>
      </c>
      <c r="G18" s="23">
        <f>IF('NO LOCALITY'!G18*(1+$G$6)&gt;'Locality and Max Pay'!D7,'Locality and Max Pay'!D7,'NO LOCALITY'!G18*(1+$G$6))</f>
        <v>220644.12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IU7jlgbot3NDJpEDuwLR+2f8khXmCYFW0diiKX+4mJVYx0Jda9Z7s9Q4Xslg3wqxovTMrBxGQYPZWpwnJ2nG5g==" saltValue="PouoZgHrdlHsgH2C0QmYZ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58" priority="1" stopIfTrue="1" operator="greaterThan">
      <formula>165200</formula>
    </cfRule>
  </conditionalFormatting>
  <hyperlinks>
    <hyperlink ref="B23:D23" location="'LOCALITY INDEX'!A1" display="Return to Locality Index" xr:uid="{00000000-0004-0000-04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31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17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0.2228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219981.71999999997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196503.96</v>
      </c>
      <c r="F10" s="24" t="s">
        <v>39</v>
      </c>
      <c r="G10" s="23">
        <f>IF('NO LOCALITY'!G10*(1+$G$6)&gt;'Locality and Max Pay'!D7,'Locality and Max Pay'!D7,'NO LOCALITY'!G10*(1+$G$6))</f>
        <v>219981.71999999997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211422.11999999997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186110.15999999997</v>
      </c>
      <c r="F14" s="24" t="s">
        <v>39</v>
      </c>
      <c r="G14" s="23">
        <f>IF('NO LOCALITY'!G14*(1+$G$6)&gt;'Locality and Max Pay'!D7,'Locality and Max Pay'!D7,'NO LOCALITY'!G14*(1+$G$6))</f>
        <v>211422.11999999997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203840.75999999998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176205.47999999998</v>
      </c>
      <c r="F18" s="24" t="s">
        <v>39</v>
      </c>
      <c r="G18" s="23">
        <f>IF('NO LOCALITY'!G18*(1+$G$6)&gt;'Locality and Max Pay'!D7,'Locality and Max Pay'!D7,'NO LOCALITY'!G18*(1+$G$6))</f>
        <v>203840.75999999998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fIZcbgI/8T6nBlo7I/r2HKAhWV0UQlfwvzB7SkBGUFXJrzNHlrOeJ5fe5nvJdSR/LfM6sffMIqmErYB0sakbXw==" saltValue="cTPIRP+9UKCDFKOKyrlxr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3" priority="1" stopIfTrue="1" operator="greaterThan">
      <formula>165200</formula>
    </cfRule>
  </conditionalFormatting>
  <hyperlinks>
    <hyperlink ref="B23:D23" location="'LOCALITY INDEX'!A1" display="Return to Locality Index" xr:uid="{00000000-0004-0000-2F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B7FA-11EB-4D4E-8F4F-F3AB485A8382}">
  <dimension ref="B1:H50"/>
  <sheetViews>
    <sheetView topLeftCell="B1"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131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0.17879999999999999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212066.12000000002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189433.16</v>
      </c>
      <c r="F10" s="24" t="s">
        <v>39</v>
      </c>
      <c r="G10" s="23">
        <f>IF('NO LOCALITY'!G10*(1+$G$6)&gt;'Locality and Max Pay'!D7,'Locality and Max Pay'!D7,'NO LOCALITY'!G10*(1+$G$6))</f>
        <v>212066.12000000002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203814.52000000002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179413.36000000002</v>
      </c>
      <c r="F14" s="24" t="s">
        <v>39</v>
      </c>
      <c r="G14" s="23">
        <f>IF('NO LOCALITY'!G14*(1+$G$6)&gt;'Locality and Max Pay'!D7,'Locality and Max Pay'!D7,'NO LOCALITY'!G14*(1+$G$6))</f>
        <v>203814.52000000002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223146.84000000003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196505.96000000002</v>
      </c>
      <c r="F17" s="24" t="s">
        <v>39</v>
      </c>
      <c r="G17" s="23">
        <f>IF('NO LOCALITY'!G17*(1+$G$6)&gt;'Locality and Max Pay'!D7,'Locality and Max Pay'!D7,'NO LOCALITY'!G17*(1+$G$6))</f>
        <v>223146.84000000003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169865.08000000002</v>
      </c>
      <c r="F18" s="24" t="s">
        <v>39</v>
      </c>
      <c r="G18" s="23">
        <f>IF('NO LOCALITY'!G18*(1+$G$6)&gt;'Locality and Max Pay'!D7,'Locality and Max Pay'!D7,'NO LOCALITY'!G18*(1+$G$6))</f>
        <v>196505.96000000002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+bGKvlfNo7/FG4ZN0Wc0ALoyH0lA4Gk0Ac98Pwq/1MBVs0u77vi3u124ojRFq8filqiP6oduO4DJcyHr6fv19Q==" saltValue="GoiAmhLHj05xVUOy8UuXE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12" priority="1" stopIfTrue="1" operator="greaterThan">
      <formula>165200</formula>
    </cfRule>
  </conditionalFormatting>
  <hyperlinks>
    <hyperlink ref="B23:D23" location="'LOCALITY INDEX'!A1" display="Return to Locality Index" xr:uid="{E3F92057-6ABD-42E1-879D-67CDF4E3FDDC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2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18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0.29759999999999998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208524.32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224355.04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197494.72</v>
      </c>
      <c r="F14" s="24" t="s">
        <v>39</v>
      </c>
      <c r="G14" s="23">
        <f>IF('NO LOCALITY'!G14*(1+$G$6)&gt;'Locality and Max Pay'!D7,'Locality and Max Pay'!D7,'NO LOCALITY'!G14*(1+$G$6))</f>
        <v>224355.04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216309.92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186984.16</v>
      </c>
      <c r="F18" s="24" t="s">
        <v>39</v>
      </c>
      <c r="G18" s="23">
        <f>IF('NO LOCALITY'!G18*(1+$G$6)&gt;'Locality and Max Pay'!D7,'Locality and Max Pay'!D7,'NO LOCALITY'!G18*(1+$G$6))</f>
        <v>216309.92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LMyfqvX95vLy8Bo+wsh2PjMaQYDQS/S5LiBLdwXzP/zU5qnQW0em2UzqwC3e2W0cMBExfDEx/OHs/LYmLNEL+g==" saltValue="OgJumXAlu+X0fmq8vfJvV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1" priority="1" stopIfTrue="1" operator="greaterThan">
      <formula>165200</formula>
    </cfRule>
  </conditionalFormatting>
  <hyperlinks>
    <hyperlink ref="B23:D23" location="'LOCALITY INDEX'!A1" display="Return to Locality Index" xr:uid="{00000000-0004-0000-30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6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0.18779999999999999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213685.22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190879.46</v>
      </c>
      <c r="F10" s="24" t="s">
        <v>39</v>
      </c>
      <c r="G10" s="23">
        <f>IF('NO LOCALITY'!G10*(1+$G$6)&gt;'Locality and Max Pay'!D7,'Locality and Max Pay'!D7,'NO LOCALITY'!G10*(1+$G$6))</f>
        <v>213685.22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205370.62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180783.16</v>
      </c>
      <c r="F14" s="24" t="s">
        <v>39</v>
      </c>
      <c r="G14" s="23">
        <f>IF('NO LOCALITY'!G14*(1+$G$6)&gt;'Locality and Max Pay'!D7,'Locality and Max Pay'!D7,'NO LOCALITY'!G14*(1+$G$6))</f>
        <v>205370.62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224850.54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198006.25999999998</v>
      </c>
      <c r="F17" s="24" t="s">
        <v>39</v>
      </c>
      <c r="G17" s="23">
        <f>IF('NO LOCALITY'!G17*(1+$G$6)&gt;'Locality and Max Pay'!D7,'Locality and Max Pay'!D7,'NO LOCALITY'!G17*(1+$G$6))</f>
        <v>224850.54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171161.97999999998</v>
      </c>
      <c r="F18" s="24" t="s">
        <v>39</v>
      </c>
      <c r="G18" s="23">
        <f>IF('NO LOCALITY'!G18*(1+$G$6)&gt;'Locality and Max Pay'!D7,'Locality and Max Pay'!D7,'NO LOCALITY'!G18*(1+$G$6))</f>
        <v>198006.25999999998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r208LByKHe2PFYhO+ZXgJaD7HFeNB41IE4DZ9qzys6OnUb1FoDNwc6jyhL3yMKCtMPEiUZYwA//G/y0t6Q5ArQ==" saltValue="Z726/LbCjgYqb7rWJIjTsA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10" priority="1" stopIfTrue="1" operator="greaterThan">
      <formula>165200</formula>
    </cfRule>
  </conditionalFormatting>
  <hyperlinks>
    <hyperlink ref="B23:D23" location="'LOCALITY INDEX'!A1" display="Return to Locality Index" xr:uid="{00000000-0004-0000-31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3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19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0.3372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214888.03999999998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203521.84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222911.24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192690.52</v>
      </c>
      <c r="F18" s="24" t="s">
        <v>39</v>
      </c>
      <c r="G18" s="23">
        <f>IF('NO LOCALITY'!G18*(1+$G$6)&gt;'Locality and Max Pay'!D7,'Locality and Max Pay'!D7,'NO LOCALITY'!G18*(1+$G$6))</f>
        <v>222911.24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zn3YGoRp4y0P5ayvWgvEpiTg/aoLkeUbYZBzVL1Qr9lufoH+eJDIoI6euwCx41/LFgKkHfEdhR04UJtrWyGa8Q==" saltValue="OFiORFWsSRTkxDqohJ2XA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9" priority="1" stopIfTrue="1" operator="greaterThan">
      <formula>165200</formula>
    </cfRule>
  </conditionalFormatting>
  <hyperlinks>
    <hyperlink ref="B23:D23" location="'LOCALITY INDEX'!A1" display="Return to Locality Index" xr:uid="{00000000-0004-0000-32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4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0.46339999999999998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225700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222729.48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225700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210875.94</v>
      </c>
      <c r="F18" s="24" t="s">
        <v>39</v>
      </c>
      <c r="G18" s="23">
        <f>IF('NO LOCALITY'!G18*(1+$G$6)&gt;'Locality and Max Pay'!D7,'Locality and Max Pay'!D7,'NO LOCALITY'!G18*(1+$G$6))</f>
        <v>225700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vuAQZCBaX5e8ZOJ+Jo0ZzVlLD+0SStrKwPWFgeSGQq1xTl/cd95hHd7SidfLufyTgousf/jjRvN0D7V120FpVg==" saltValue="iysTtaQmax/1E4+mGm4G1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8" priority="1" stopIfTrue="1" operator="greaterThan">
      <formula>165200</formula>
    </cfRule>
  </conditionalFormatting>
  <hyperlinks>
    <hyperlink ref="B23:D23" location="'LOCALITY INDEX'!A1" display="Return to Locality Index" xr:uid="{00000000-0004-0000-33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5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20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0.31569999999999998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211432.99000000002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200249.54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219327.19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189592.37000000002</v>
      </c>
      <c r="F18" s="24" t="s">
        <v>39</v>
      </c>
      <c r="G18" s="23">
        <f>IF('NO LOCALITY'!G18*(1+$G$6)&gt;'Locality and Max Pay'!D7,'Locality and Max Pay'!D7,'NO LOCALITY'!G18*(1+$G$6))</f>
        <v>219327.19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MGi7zZGWVSjvMiPi0T1HZeaJhok2lRUKJx5FNdmsvCf7bnXBxrDv4UEYyeBm9koQGQI+QTNNPL/7zo4EupZE2w==" saltValue="Z+9vn2HBcZ5BRzbgokUSWw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7" priority="1" stopIfTrue="1" operator="greaterThan">
      <formula>165200</formula>
    </cfRule>
  </conditionalFormatting>
  <hyperlinks>
    <hyperlink ref="B23:D23" location="'LOCALITY INDEX'!A1" display="Return to Locality Index" xr:uid="{00000000-0004-0000-34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6457-A586-486B-AD15-B36DC628E478}">
  <dimension ref="B1:H50"/>
  <sheetViews>
    <sheetView topLeftCell="B1"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132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0.1767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211688.33000000002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189095.69</v>
      </c>
      <c r="F10" s="24" t="s">
        <v>39</v>
      </c>
      <c r="G10" s="23">
        <f>IF('NO LOCALITY'!G10*(1+$G$6)&gt;'Locality and Max Pay'!D7,'Locality and Max Pay'!D7,'NO LOCALITY'!G10*(1+$G$6))</f>
        <v>211688.33000000002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203451.43000000002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179093.74000000002</v>
      </c>
      <c r="F14" s="24" t="s">
        <v>39</v>
      </c>
      <c r="G14" s="23">
        <f>IF('NO LOCALITY'!G14*(1+$G$6)&gt;'Locality and Max Pay'!D7,'Locality and Max Pay'!D7,'NO LOCALITY'!G14*(1+$G$6))</f>
        <v>203451.43000000002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222749.31000000003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196155.89</v>
      </c>
      <c r="F17" s="24" t="s">
        <v>39</v>
      </c>
      <c r="G17" s="23">
        <f>IF('NO LOCALITY'!G17*(1+$G$6)&gt;'Locality and Max Pay'!D7,'Locality and Max Pay'!D7,'NO LOCALITY'!G17*(1+$G$6))</f>
        <v>222749.31000000003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169562.47</v>
      </c>
      <c r="F18" s="24" t="s">
        <v>39</v>
      </c>
      <c r="G18" s="23">
        <f>IF('NO LOCALITY'!G18*(1+$G$6)&gt;'Locality and Max Pay'!D7,'Locality and Max Pay'!D7,'NO LOCALITY'!G18*(1+$G$6))</f>
        <v>196155.89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Q1T8zUx7xGHq2qnt+KbaCoUwfPo1oim2/dKEevt+40LbJgsjC/OM7+BRd6p67hbjoFs6r0Um+zlitH4ZcrpHgw==" saltValue="nKHshsjLtuTyAP7Ipn/kw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6" priority="1" stopIfTrue="1" operator="greaterThan">
      <formula>165200</formula>
    </cfRule>
  </conditionalFormatting>
  <hyperlinks>
    <hyperlink ref="B23:D23" location="'LOCALITY INDEX'!A1" display="Return to Locality Index" xr:uid="{3C461270-06E4-487E-8AF0-F52ADD5CCF34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7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0.20030000000000001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215933.96999999997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192888.21</v>
      </c>
      <c r="F10" s="24" t="s">
        <v>39</v>
      </c>
      <c r="G10" s="23">
        <f>IF('NO LOCALITY'!G10*(1+$G$6)&gt;'Locality and Max Pay'!D7,'Locality and Max Pay'!D7,'NO LOCALITY'!G10*(1+$G$6))</f>
        <v>215933.96999999997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207531.87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182685.65999999997</v>
      </c>
      <c r="F14" s="24" t="s">
        <v>39</v>
      </c>
      <c r="G14" s="23">
        <f>IF('NO LOCALITY'!G14*(1+$G$6)&gt;'Locality and Max Pay'!D7,'Locality and Max Pay'!D7,'NO LOCALITY'!G14*(1+$G$6))</f>
        <v>207531.87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200090.00999999998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172963.22999999998</v>
      </c>
      <c r="F18" s="24" t="s">
        <v>39</v>
      </c>
      <c r="G18" s="23">
        <f>IF('NO LOCALITY'!G18*(1+$G$6)&gt;'Locality and Max Pay'!D7,'Locality and Max Pay'!D7,'NO LOCALITY'!G18*(1+$G$6))</f>
        <v>200090.00999999998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mI858o7jNo7eFUCq9pHRWV2K2/ZkIq2T/PkHtEoWH6d5IH9KEnaysTaNZJUCGkMSQKeZqpoYOfygAhEfS2Xo8g==" saltValue="zd8AAL02b6OPhkvvJHQHnA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" priority="1" stopIfTrue="1" operator="greaterThan">
      <formula>165200</formula>
    </cfRule>
  </conditionalFormatting>
  <hyperlinks>
    <hyperlink ref="B23:D23" location="'LOCALITY INDEX'!A1" display="Return to Locality Index" xr:uid="{00000000-0004-0000-35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8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95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0.1928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214584.72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191682.96000000002</v>
      </c>
      <c r="F10" s="24" t="s">
        <v>39</v>
      </c>
      <c r="G10" s="23">
        <f>IF('NO LOCALITY'!G10*(1+$G$6)&gt;'Locality and Max Pay'!D7,'Locality and Max Pay'!D7,'NO LOCALITY'!G10*(1+$G$6))</f>
        <v>214584.72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206235.12000000002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181544.16</v>
      </c>
      <c r="F14" s="24" t="s">
        <v>39</v>
      </c>
      <c r="G14" s="23">
        <f>IF('NO LOCALITY'!G14*(1+$G$6)&gt;'Locality and Max Pay'!D7,'Locality and Max Pay'!D7,'NO LOCALITY'!G14*(1+$G$6))</f>
        <v>206235.12000000002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198839.76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171882.48</v>
      </c>
      <c r="F18" s="24" t="s">
        <v>39</v>
      </c>
      <c r="G18" s="23">
        <f>IF('NO LOCALITY'!G18*(1+$G$6)&gt;'Locality and Max Pay'!D7,'Locality and Max Pay'!D7,'NO LOCALITY'!G18*(1+$G$6))</f>
        <v>198839.76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4d1PvTIWUBzeWTmg4JzOSNbNPFeRhhvmlR0Wc8x4Xxo29B3XxIpjw97KTVYqGyAbpIp3dUwEMJkGv7E2oi1mhw==" saltValue="YzW4uTKfyiSTb7le3NYVb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4" priority="1" stopIfTrue="1" operator="greaterThan">
      <formula>165200</formula>
    </cfRule>
  </conditionalFormatting>
  <hyperlinks>
    <hyperlink ref="B23:D23" location="'LOCALITY INDEX'!A1" display="Return to Locality Index" xr:uid="{00000000-0004-0000-36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0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0.2077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217265.23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194077.38999999998</v>
      </c>
      <c r="F10" s="24" t="s">
        <v>39</v>
      </c>
      <c r="G10" s="23">
        <f>IF('NO LOCALITY'!G10*(1+$G$6)&gt;'Locality and Max Pay'!D7,'Locality and Max Pay'!D7,'NO LOCALITY'!G10*(1+$G$6))</f>
        <v>217265.23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208811.33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183811.94</v>
      </c>
      <c r="F14" s="24" t="s">
        <v>39</v>
      </c>
      <c r="G14" s="23">
        <f>IF('NO LOCALITY'!G14*(1+$G$6)&gt;'Locality and Max Pay'!D7,'Locality and Max Pay'!D7,'NO LOCALITY'!G14*(1+$G$6))</f>
        <v>208811.33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201323.59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174029.57</v>
      </c>
      <c r="F18" s="24" t="s">
        <v>39</v>
      </c>
      <c r="G18" s="23">
        <f>IF('NO LOCALITY'!G18*(1+$G$6)&gt;'Locality and Max Pay'!D7,'Locality and Max Pay'!D7,'NO LOCALITY'!G18*(1+$G$6))</f>
        <v>201323.59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PeqX3HXjxzs4lBaKLauipUBz1vu7cFM+rwCeXr6UVXWQ2unlRjrXHZ52QrhIsl3mfTQa5htRDtvV0e4APAPfFA==" saltValue="kG6wkDf6kBO1mGLG3ssDIA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7" priority="1" stopIfTrue="1" operator="greaterThan">
      <formula>165200</formula>
    </cfRule>
  </conditionalFormatting>
  <hyperlinks>
    <hyperlink ref="B23:D23" location="'LOCALITY INDEX'!A1" display="Return to Locality Index" xr:uid="{00000000-0004-0000-05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9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115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213721.19999999998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190911.59999999998</v>
      </c>
      <c r="F10" s="24" t="s">
        <v>39</v>
      </c>
      <c r="G10" s="23">
        <f>IF('NO LOCALITY'!G10*(1+$G$6)&gt;'Locality and Max Pay'!D7,'Locality and Max Pay'!D7,'NO LOCALITY'!G10*(1+$G$6))</f>
        <v>213721.19999999998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205405.19999999998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180813.6</v>
      </c>
      <c r="F14" s="24" t="s">
        <v>39</v>
      </c>
      <c r="G14" s="23">
        <f>IF('NO LOCALITY'!G14*(1+$G$6)&gt;'Locality and Max Pay'!D7,'Locality and Max Pay'!D7,'NO LOCALITY'!G14*(1+$G$6))</f>
        <v>205405.19999999998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224888.4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198039.59999999998</v>
      </c>
      <c r="F17" s="24" t="s">
        <v>39</v>
      </c>
      <c r="G17" s="23">
        <f>IF('NO LOCALITY'!G17*(1+$G$6)&gt;'Locality and Max Pay'!D7,'Locality and Max Pay'!D7,'NO LOCALITY'!G17*(1+$G$6))</f>
        <v>224888.4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171190.8</v>
      </c>
      <c r="F18" s="24" t="s">
        <v>39</v>
      </c>
      <c r="G18" s="23">
        <f>IF('NO LOCALITY'!G18*(1+$G$6)&gt;'Locality and Max Pay'!D7,'Locality and Max Pay'!D7,'NO LOCALITY'!G18*(1+$G$6))</f>
        <v>198039.59999999998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RNJd6ihUUwGo9A1IlBrEU99vkCvxs7S9yRrEBOM1fXocWFFY7tZWIt60pMuDmq1bv/mTaasrvXwuTCMTgso2vw==" saltValue="w+UcdxfYLQBX8t5qOydpbg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3" priority="1" stopIfTrue="1" operator="greaterThan">
      <formula>165200</formula>
    </cfRule>
  </conditionalFormatting>
  <hyperlinks>
    <hyperlink ref="B23:D23" location="'LOCALITY INDEX'!A1" display="Return to Locality Index" xr:uid="{00000000-0004-0000-37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6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0.33939999999999998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225700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215241.58</v>
      </c>
      <c r="F10" s="24" t="s">
        <v>39</v>
      </c>
      <c r="G10" s="23">
        <f>IF('NO LOCALITY'!G10*(1+$G$6)&gt;'Locality and Max Pay'!D7,'Locality and Max Pay'!D7,'NO LOCALITY'!G10*(1+$G$6))</f>
        <v>225700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225700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203856.68</v>
      </c>
      <c r="F14" s="24" t="s">
        <v>39</v>
      </c>
      <c r="G14" s="23">
        <f>IF('NO LOCALITY'!G14*(1+$G$6)&gt;'Locality and Max Pay'!D7,'Locality and Max Pay'!D7,'NO LOCALITY'!G14*(1+$G$6))</f>
        <v>225700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223277.97999999998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193007.53999999998</v>
      </c>
      <c r="F18" s="24" t="s">
        <v>39</v>
      </c>
      <c r="G18" s="23">
        <f>IF('NO LOCALITY'!G18*(1+$G$6)&gt;'Locality and Max Pay'!D7,'Locality and Max Pay'!D7,'NO LOCALITY'!G18*(1+$G$6))</f>
        <v>223277.97999999998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9PEUohjGgWd55oadtMhSrs4XCZCB2UWdaCA+O0rNP7fwGtRAvIN3YGWfwtv1t/aYkCtU/p+2x5FKf+jv0/aWCA==" saltValue="xNaABFymVkabbRLS6DQCl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2" priority="1" stopIfTrue="1" operator="greaterThan">
      <formula>165200</formula>
    </cfRule>
  </conditionalFormatting>
  <hyperlinks>
    <hyperlink ref="B23:D23" location="'LOCALITY INDEX'!A1" display="Return to Locality Index" xr:uid="{00000000-0004-0000-38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7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0.22620000000000001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220593.38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197050.34</v>
      </c>
      <c r="F10" s="24" t="s">
        <v>39</v>
      </c>
      <c r="G10" s="23">
        <f>IF('NO LOCALITY'!G10*(1+$G$6)&gt;'Locality and Max Pay'!D7,'Locality and Max Pay'!D7,'NO LOCALITY'!G10*(1+$G$6))</f>
        <v>220593.38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212009.97999999998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186627.63999999998</v>
      </c>
      <c r="F14" s="24" t="s">
        <v>39</v>
      </c>
      <c r="G14" s="23">
        <f>IF('NO LOCALITY'!G14*(1+$G$6)&gt;'Locality and Max Pay'!D7,'Locality and Max Pay'!D7,'NO LOCALITY'!G14*(1+$G$6))</f>
        <v>212009.97999999998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204407.53999999998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176695.41999999998</v>
      </c>
      <c r="F18" s="24" t="s">
        <v>39</v>
      </c>
      <c r="G18" s="23">
        <f>IF('NO LOCALITY'!G18*(1+$G$6)&gt;'Locality and Max Pay'!D7,'Locality and Max Pay'!D7,'NO LOCALITY'!G18*(1+$G$6))</f>
        <v>204407.53999999998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MsD++TZgLo+BxMrIRXxj+R5aJ/hhF1iSfxK8pKJ92KpmrpAr0DwdW/lvlur0VlOv5l3leuY3i6ZF/SMpd7rK9w==" saltValue="VZQIvDAtoTu7BryaGcdIK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1" priority="1" stopIfTrue="1" operator="greaterThan">
      <formula>165200</formula>
    </cfRule>
  </conditionalFormatting>
  <hyperlinks>
    <hyperlink ref="B23:D23" location="'LOCALITY INDEX'!A1" display="Return to Locality Index" xr:uid="{00000000-0004-0000-39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38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24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0.1706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210590.94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188115.42</v>
      </c>
      <c r="F10" s="24" t="s">
        <v>39</v>
      </c>
      <c r="G10" s="23">
        <f>IF('NO LOCALITY'!G10*(1+$G$6)&gt;'Locality and Max Pay'!D7,'Locality and Max Pay'!D7,'NO LOCALITY'!G10*(1+$G$6))</f>
        <v>210590.94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202396.74000000002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178165.32</v>
      </c>
      <c r="F14" s="24" t="s">
        <v>39</v>
      </c>
      <c r="G14" s="23">
        <f>IF('NO LOCALITY'!G14*(1+$G$6)&gt;'Locality and Max Pay'!D7,'Locality and Max Pay'!D7,'NO LOCALITY'!G14*(1+$G$6))</f>
        <v>202396.74000000002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221594.58000000002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195139.02000000002</v>
      </c>
      <c r="F17" s="24" t="s">
        <v>39</v>
      </c>
      <c r="G17" s="23">
        <f>IF('NO LOCALITY'!G17*(1+$G$6)&gt;'Locality and Max Pay'!D7,'Locality and Max Pay'!D7,'NO LOCALITY'!G17*(1+$G$6))</f>
        <v>221594.58000000002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168683.46000000002</v>
      </c>
      <c r="F18" s="24" t="s">
        <v>39</v>
      </c>
      <c r="G18" s="23">
        <f>IF('NO LOCALITY'!G18*(1+$G$6)&gt;'Locality and Max Pay'!D7,'Locality and Max Pay'!D7,'NO LOCALITY'!G18*(1+$G$6))</f>
        <v>195139.02000000002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qfVzMExPRedKSga+HTArZOm80eT5i5tTvvZxWxWjP3GSJhG1R2rUu4Wbt75JI6mLV9l39tr15rrjyALhJelwTQ==" saltValue="8oi78CcGl25MHeilSgT2mA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0" priority="1" stopIfTrue="1" operator="greaterThan">
      <formula>165200</formula>
    </cfRule>
  </conditionalFormatting>
  <hyperlinks>
    <hyperlink ref="B23:D23" location="'LOCALITY INDEX'!A1" display="Return to Locality Index" xr:uid="{00000000-0004-0000-3A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1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84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0.18329999999999999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212875.67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190156.31</v>
      </c>
      <c r="F10" s="24" t="s">
        <v>39</v>
      </c>
      <c r="G10" s="23">
        <f>IF('NO LOCALITY'!G10*(1+$G$6)&gt;'Locality and Max Pay'!D7,'Locality and Max Pay'!D7,'NO LOCALITY'!G10*(1+$G$6))</f>
        <v>212875.67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204592.57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180098.26</v>
      </c>
      <c r="F14" s="24" t="s">
        <v>39</v>
      </c>
      <c r="G14" s="23">
        <f>IF('NO LOCALITY'!G14*(1+$G$6)&gt;'Locality and Max Pay'!D7,'Locality and Max Pay'!D7,'NO LOCALITY'!G14*(1+$G$6))</f>
        <v>204592.57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223998.69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197256.11000000002</v>
      </c>
      <c r="F17" s="24" t="s">
        <v>39</v>
      </c>
      <c r="G17" s="23">
        <f>IF('NO LOCALITY'!G17*(1+$G$6)&gt;'Locality and Max Pay'!D7,'Locality and Max Pay'!D7,'NO LOCALITY'!G17*(1+$G$6))</f>
        <v>223998.69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170513.53</v>
      </c>
      <c r="F18" s="24" t="s">
        <v>39</v>
      </c>
      <c r="G18" s="23">
        <f>IF('NO LOCALITY'!G18*(1+$G$6)&gt;'Locality and Max Pay'!D7,'Locality and Max Pay'!D7,'NO LOCALITY'!G18*(1+$G$6))</f>
        <v>197256.11000000002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YL94U2tmwSZ8XWwIqNctX/64Uua0M9a5W2MxQPtarAlJ15CUaUWtxMA9y+7WRdyJ/8j1ePHVxwF0nS0Jo/ynMw==" saltValue="p1kVGD+SA2Wa8qTXA4+xUQ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6" priority="1" stopIfTrue="1" operator="greaterThan">
      <formula>165200</formula>
    </cfRule>
  </conditionalFormatting>
  <hyperlinks>
    <hyperlink ref="B23:D23" location="'LOCALITY INDEX'!A1" display="Return to Locality Index" xr:uid="{00000000-0004-0000-06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B1:H50"/>
  <sheetViews>
    <sheetView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3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0.2379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222698.21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198930.53</v>
      </c>
      <c r="F10" s="24" t="s">
        <v>39</v>
      </c>
      <c r="G10" s="23">
        <f>IF('NO LOCALITY'!G10*(1+$G$6)&gt;'Locality and Max Pay'!D7,'Locality and Max Pay'!D7,'NO LOCALITY'!G10*(1+$G$6))</f>
        <v>222698.21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214032.91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188408.38</v>
      </c>
      <c r="F14" s="24" t="s">
        <v>39</v>
      </c>
      <c r="G14" s="23">
        <f>IF('NO LOCALITY'!G14*(1+$G$6)&gt;'Locality and Max Pay'!D7,'Locality and Max Pay'!D7,'NO LOCALITY'!G14*(1+$G$6))</f>
        <v>214032.91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206357.93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178381.39</v>
      </c>
      <c r="F18" s="24" t="s">
        <v>39</v>
      </c>
      <c r="G18" s="23">
        <f>IF('NO LOCALITY'!G18*(1+$G$6)&gt;'Locality and Max Pay'!D7,'Locality and Max Pay'!D7,'NO LOCALITY'!G18*(1+$G$6))</f>
        <v>206357.93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Pna8Nu/AWMdRAFBO1uuXgUt0uGonId4LnF6NDyEPhUCYyYgmDQeob6CgObLE4sg+CSt54crjn8Sky3uwI9c30g==" saltValue="e7m4SeJr1LqM+nwk9TJVeQ==" spinCount="100000" sheet="1" objects="1" scenarios="1"/>
  <mergeCells count="10">
    <mergeCell ref="B23:D23"/>
    <mergeCell ref="B2:G2"/>
    <mergeCell ref="B4:G4"/>
    <mergeCell ref="B12:C14"/>
    <mergeCell ref="B16:C18"/>
    <mergeCell ref="B7:C7"/>
    <mergeCell ref="E7:G7"/>
    <mergeCell ref="B8:C10"/>
    <mergeCell ref="B3:G3"/>
    <mergeCell ref="B21:G21"/>
  </mergeCells>
  <phoneticPr fontId="0" type="noConversion"/>
  <conditionalFormatting sqref="B2:G2 A2:A6 H2:IV6 B4:G6">
    <cfRule type="cellIs" dxfId="55" priority="1" stopIfTrue="1" operator="greaterThan">
      <formula>165200</formula>
    </cfRule>
  </conditionalFormatting>
  <hyperlinks>
    <hyperlink ref="B23:D23" location="'LOCALITY INDEX'!A1" display="Return to Locality Index" xr:uid="{00000000-0004-0000-07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2"/>
  <dimension ref="B1:H50"/>
  <sheetViews>
    <sheetView zoomScaleNormal="100" workbookViewId="0">
      <selection activeCell="E7" sqref="E7:G7"/>
    </sheetView>
  </sheetViews>
  <sheetFormatPr defaultColWidth="0" defaultRowHeight="13.2" zeroHeight="1" x14ac:dyDescent="0.25"/>
  <cols>
    <col min="1" max="1" width="2.44140625" customWidth="1"/>
    <col min="2" max="2" width="9.33203125" customWidth="1"/>
    <col min="3" max="3" width="4.33203125" customWidth="1"/>
    <col min="4" max="4" width="17.6640625" customWidth="1"/>
    <col min="5" max="5" width="32.5546875" customWidth="1"/>
    <col min="6" max="6" width="2.6640625" customWidth="1"/>
    <col min="7" max="7" width="32.5546875" customWidth="1"/>
    <col min="8" max="11" width="9.33203125" customWidth="1"/>
  </cols>
  <sheetData>
    <row r="1" spans="2:8" ht="13.8" thickBot="1" x14ac:dyDescent="0.3"/>
    <row r="2" spans="2:8" s="1" customFormat="1" ht="15.6" x14ac:dyDescent="0.25">
      <c r="B2" s="78" t="s">
        <v>38</v>
      </c>
      <c r="C2" s="79"/>
      <c r="D2" s="79"/>
      <c r="E2" s="79"/>
      <c r="F2" s="79"/>
      <c r="G2" s="80"/>
    </row>
    <row r="3" spans="2:8" s="1" customFormat="1" ht="13.8" x14ac:dyDescent="0.25">
      <c r="B3" s="81" t="str">
        <f>'Locality and Max Pay'!F14</f>
        <v>Executive Compensation Pay Bands, effective January 12, 2025</v>
      </c>
      <c r="C3" s="82"/>
      <c r="D3" s="82"/>
      <c r="E3" s="82"/>
      <c r="F3" s="82"/>
      <c r="G3" s="83"/>
    </row>
    <row r="4" spans="2:8" s="1" customFormat="1" ht="13.8" thickBot="1" x14ac:dyDescent="0.3">
      <c r="B4" s="84" t="s">
        <v>82</v>
      </c>
      <c r="C4" s="85"/>
      <c r="D4" s="85"/>
      <c r="E4" s="85"/>
      <c r="F4" s="85"/>
      <c r="G4" s="86"/>
    </row>
    <row r="5" spans="2:8" s="1" customFormat="1" ht="13.8" thickBot="1" x14ac:dyDescent="0.3">
      <c r="B5" s="19"/>
      <c r="C5" s="20"/>
      <c r="D5" s="20"/>
      <c r="E5" s="21" t="s">
        <v>41</v>
      </c>
      <c r="F5" s="20"/>
      <c r="G5" s="22" t="s">
        <v>85</v>
      </c>
    </row>
    <row r="6" spans="2:8" s="1" customFormat="1" ht="13.8" thickBot="1" x14ac:dyDescent="0.3">
      <c r="B6" s="19"/>
      <c r="C6" s="20"/>
      <c r="D6" s="20"/>
      <c r="E6" s="21" t="s">
        <v>40</v>
      </c>
      <c r="F6" s="20"/>
      <c r="G6" s="26">
        <f>VLOOKUP(G5,'Locality and Max Pay'!A:B,2,FALSE)</f>
        <v>0.20349999999999999</v>
      </c>
    </row>
    <row r="7" spans="2:8" x14ac:dyDescent="0.25">
      <c r="B7" s="94" t="s">
        <v>36</v>
      </c>
      <c r="C7" s="95"/>
      <c r="D7" s="28"/>
      <c r="E7" s="96" t="s">
        <v>42</v>
      </c>
      <c r="F7" s="97"/>
      <c r="G7" s="98"/>
      <c r="H7" s="2"/>
    </row>
    <row r="8" spans="2:8" ht="30" customHeight="1" x14ac:dyDescent="0.25">
      <c r="B8" s="92">
        <v>1</v>
      </c>
      <c r="C8" s="93"/>
      <c r="D8" s="16" t="s">
        <v>0</v>
      </c>
      <c r="E8" s="23">
        <f>IF('NO LOCALITY'!E8*(1+$G$6)&gt;'Locality and Max Pay'!D7,'Locality and Max Pay'!D7,'NO LOCALITY'!E8*(1+$G$6))</f>
        <v>225700</v>
      </c>
      <c r="F8" s="24" t="s">
        <v>39</v>
      </c>
      <c r="G8" s="23">
        <f>IF('NO LOCALITY'!G8*(1+$G$6)&gt;'Locality and Max Pay'!D7,'Locality and Max Pay'!D7,'NO LOCALITY'!G8*(1+$G$6))</f>
        <v>225700</v>
      </c>
      <c r="H8" s="2"/>
    </row>
    <row r="9" spans="2:8" ht="30" customHeight="1" x14ac:dyDescent="0.25">
      <c r="B9" s="92"/>
      <c r="C9" s="93"/>
      <c r="D9" s="16" t="s">
        <v>37</v>
      </c>
      <c r="E9" s="23">
        <f>IF('NO LOCALITY'!E9*(1+$G$6)&gt;'Locality and Max Pay'!D7,'Locality and Max Pay'!D7,'NO LOCALITY'!E9*(1+$G$6))</f>
        <v>216509.65</v>
      </c>
      <c r="F9" s="24" t="s">
        <v>39</v>
      </c>
      <c r="G9" s="23">
        <f>IF('NO LOCALITY'!G9*(1+$G$6)&gt;'Locality and Max Pay'!D7,'Locality and Max Pay'!D7,'NO LOCALITY'!G9*(1+$G$6))</f>
        <v>225700</v>
      </c>
      <c r="H9" s="2"/>
    </row>
    <row r="10" spans="2:8" ht="30" customHeight="1" x14ac:dyDescent="0.25">
      <c r="B10" s="92"/>
      <c r="C10" s="93"/>
      <c r="D10" s="16" t="s">
        <v>1</v>
      </c>
      <c r="E10" s="23">
        <f>IF('NO LOCALITY'!E10*(1+$G$6)&gt;'Locality and Max Pay'!D7,'Locality and Max Pay'!D7,'NO LOCALITY'!E10*(1+$G$6))</f>
        <v>193402.45</v>
      </c>
      <c r="F10" s="24" t="s">
        <v>39</v>
      </c>
      <c r="G10" s="23">
        <f>IF('NO LOCALITY'!G10*(1+$G$6)&gt;'Locality and Max Pay'!D7,'Locality and Max Pay'!D7,'NO LOCALITY'!G10*(1+$G$6))</f>
        <v>216509.65</v>
      </c>
      <c r="H10" s="2"/>
    </row>
    <row r="11" spans="2:8" ht="12" customHeight="1" x14ac:dyDescent="0.25">
      <c r="B11" s="10"/>
      <c r="C11" s="7"/>
      <c r="D11" s="15"/>
      <c r="E11" s="5"/>
      <c r="F11" s="5"/>
      <c r="G11" s="11"/>
      <c r="H11" s="2"/>
    </row>
    <row r="12" spans="2:8" ht="30" customHeight="1" x14ac:dyDescent="0.25">
      <c r="B12" s="68">
        <v>2</v>
      </c>
      <c r="C12" s="69"/>
      <c r="D12" s="16" t="s">
        <v>0</v>
      </c>
      <c r="E12" s="23">
        <f>IF('NO LOCALITY'!E12*(1+$G$6)&gt;'Locality and Max Pay'!D7,'Locality and Max Pay'!D7,'NO LOCALITY'!E12*(1+$G$6))</f>
        <v>225700</v>
      </c>
      <c r="F12" s="24" t="s">
        <v>39</v>
      </c>
      <c r="G12" s="23">
        <f>IF('NO LOCALITY'!G12*(1+$G$6)&gt;'Locality and Max Pay'!D7,'Locality and Max Pay'!D7,'NO LOCALITY'!G12*(1+$G$6))</f>
        <v>225700</v>
      </c>
      <c r="H12" s="2"/>
    </row>
    <row r="13" spans="2:8" ht="30" customHeight="1" x14ac:dyDescent="0.25">
      <c r="B13" s="70"/>
      <c r="C13" s="71"/>
      <c r="D13" s="16" t="s">
        <v>37</v>
      </c>
      <c r="E13" s="23">
        <f>IF('NO LOCALITY'!E13*(1+$G$6)&gt;'Locality and Max Pay'!D7,'Locality and Max Pay'!D7,'NO LOCALITY'!E13*(1+$G$6))</f>
        <v>208085.15</v>
      </c>
      <c r="F13" s="24" t="s">
        <v>39</v>
      </c>
      <c r="G13" s="23">
        <f>IF('NO LOCALITY'!G13*(1+$G$6)&gt;'Locality and Max Pay'!D7,'Locality and Max Pay'!D7,'NO LOCALITY'!G13*(1+$G$6))</f>
        <v>225700</v>
      </c>
      <c r="H13" s="2"/>
    </row>
    <row r="14" spans="2:8" ht="30" customHeight="1" x14ac:dyDescent="0.25">
      <c r="B14" s="70"/>
      <c r="C14" s="71"/>
      <c r="D14" s="16" t="s">
        <v>1</v>
      </c>
      <c r="E14" s="23">
        <f>IF('NO LOCALITY'!E14*(1+$G$6)&gt;'Locality and Max Pay'!D7,'Locality and Max Pay'!D7,'NO LOCALITY'!E14*(1+$G$6))</f>
        <v>183172.7</v>
      </c>
      <c r="F14" s="24" t="s">
        <v>39</v>
      </c>
      <c r="G14" s="23">
        <f>IF('NO LOCALITY'!G14*(1+$G$6)&gt;'Locality and Max Pay'!D7,'Locality and Max Pay'!D7,'NO LOCALITY'!G14*(1+$G$6))</f>
        <v>208085.15</v>
      </c>
      <c r="H14" s="2"/>
    </row>
    <row r="15" spans="2:8" ht="12" customHeight="1" x14ac:dyDescent="0.25">
      <c r="B15" s="12"/>
      <c r="C15" s="9"/>
      <c r="D15" s="15"/>
      <c r="E15" s="6"/>
      <c r="F15" s="8"/>
      <c r="G15" s="25"/>
      <c r="H15" s="2"/>
    </row>
    <row r="16" spans="2:8" ht="30" customHeight="1" x14ac:dyDescent="0.25">
      <c r="B16" s="68">
        <v>3</v>
      </c>
      <c r="C16" s="69"/>
      <c r="D16" s="16" t="s">
        <v>0</v>
      </c>
      <c r="E16" s="23">
        <f>IF('NO LOCALITY'!E16*(1+$G$6)&gt;'Locality and Max Pay'!D7,'Locality and Max Pay'!D7,'NO LOCALITY'!E16*(1+$G$6))</f>
        <v>225700</v>
      </c>
      <c r="F16" s="24" t="s">
        <v>39</v>
      </c>
      <c r="G16" s="23">
        <f>IF('NO LOCALITY'!G16*(1+$G$6)&gt;'Locality and Max Pay'!D7,'Locality and Max Pay'!D7,'NO LOCALITY'!G16*(1+$G$6))</f>
        <v>225700</v>
      </c>
      <c r="H16" s="2"/>
    </row>
    <row r="17" spans="2:8" ht="30" customHeight="1" x14ac:dyDescent="0.25">
      <c r="B17" s="70"/>
      <c r="C17" s="71"/>
      <c r="D17" s="16" t="s">
        <v>37</v>
      </c>
      <c r="E17" s="23">
        <f>IF('NO LOCALITY'!E17*(1+$G$6)&gt;'Locality and Max Pay'!D7,'Locality and Max Pay'!D7,'NO LOCALITY'!E17*(1+$G$6))</f>
        <v>200623.45</v>
      </c>
      <c r="F17" s="24" t="s">
        <v>39</v>
      </c>
      <c r="G17" s="23">
        <f>IF('NO LOCALITY'!G17*(1+$G$6)&gt;'Locality and Max Pay'!D7,'Locality and Max Pay'!D7,'NO LOCALITY'!G17*(1+$G$6))</f>
        <v>225700</v>
      </c>
      <c r="H17" s="2"/>
    </row>
    <row r="18" spans="2:8" ht="30" customHeight="1" x14ac:dyDescent="0.25">
      <c r="B18" s="72"/>
      <c r="C18" s="73"/>
      <c r="D18" s="16" t="s">
        <v>1</v>
      </c>
      <c r="E18" s="23">
        <f>IF('NO LOCALITY'!E18*(1+$G$6)&gt;'Locality and Max Pay'!D7,'Locality and Max Pay'!D7,'NO LOCALITY'!E18*(1+$G$6))</f>
        <v>173424.35</v>
      </c>
      <c r="F18" s="24" t="s">
        <v>39</v>
      </c>
      <c r="G18" s="23">
        <f>IF('NO LOCALITY'!G18*(1+$G$6)&gt;'Locality and Max Pay'!D7,'Locality and Max Pay'!D7,'NO LOCALITY'!G18*(1+$G$6))</f>
        <v>200623.45</v>
      </c>
      <c r="H18" s="2"/>
    </row>
    <row r="19" spans="2:8" ht="12" customHeight="1" x14ac:dyDescent="0.25">
      <c r="B19" s="13"/>
      <c r="C19" s="3"/>
      <c r="D19" s="4"/>
      <c r="E19" s="4"/>
      <c r="F19" s="4"/>
      <c r="G19" s="4"/>
      <c r="H19" s="2"/>
    </row>
    <row r="20" spans="2:8" ht="13.8" thickBot="1" x14ac:dyDescent="0.3"/>
    <row r="21" spans="2:8" ht="42.75" customHeight="1" thickBot="1" x14ac:dyDescent="0.3">
      <c r="B21" s="74" t="str">
        <f>'Locality and Max Pay'!F6</f>
        <v xml:space="preserve">Note:  Pay rates for FAA employees, including locality pay, are capped by law at $225,700 — the rate for level II of the Executive Schedule (P.L. 104-264 paragraph 40122 c).  </v>
      </c>
      <c r="C21" s="75"/>
      <c r="D21" s="75"/>
      <c r="E21" s="75"/>
      <c r="F21" s="75"/>
      <c r="G21" s="76"/>
    </row>
    <row r="22" spans="2:8" x14ac:dyDescent="0.25">
      <c r="B22" s="62" t="s">
        <v>126</v>
      </c>
    </row>
    <row r="23" spans="2:8" x14ac:dyDescent="0.25">
      <c r="B23" s="77" t="s">
        <v>80</v>
      </c>
      <c r="C23" s="77"/>
      <c r="D23" s="77"/>
    </row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</sheetData>
  <sheetProtection algorithmName="SHA-512" hashValue="gaN6LeCaqV5mc9jUxyDjFPUyQt1R2U0cTRDJtMq61x6clccT3HMOcrK1QR8VaA1dcdJ/Sl1C5cY+6r/hQZcyCA==" saltValue="3oRfzQwUBo3bO5c32fYvIA==" spinCount="100000" sheet="1" objects="1" scenarios="1"/>
  <mergeCells count="10">
    <mergeCell ref="B12:C14"/>
    <mergeCell ref="B16:C18"/>
    <mergeCell ref="B21:G21"/>
    <mergeCell ref="B23:D23"/>
    <mergeCell ref="B2:G2"/>
    <mergeCell ref="B3:G3"/>
    <mergeCell ref="B4:G4"/>
    <mergeCell ref="B7:C7"/>
    <mergeCell ref="E7:G7"/>
    <mergeCell ref="B8:C10"/>
  </mergeCells>
  <conditionalFormatting sqref="B2:G2 A2:A6 H2:IV6 B4:G6">
    <cfRule type="cellIs" dxfId="54" priority="1" stopIfTrue="1" operator="greaterThan">
      <formula>165200</formula>
    </cfRule>
  </conditionalFormatting>
  <hyperlinks>
    <hyperlink ref="B23:D23" location="'LOCALITY INDEX'!A1" display="Return to Locality Index" xr:uid="{00000000-0004-0000-0800-000000000000}"/>
  </hyperlinks>
  <pageMargins left="0.75" right="0.75" top="1" bottom="1" header="0.5" footer="0.5"/>
  <pageSetup orientation="landscape" r:id="rId1"/>
  <headerFooter alignWithMargins="0">
    <oddFooter>&amp;L&amp;"Arial,Bold"AHB-300&amp;C&amp;"Arial,Bold"Executive Compensation Pay Bands&amp;R&amp;"Arial,Bold"&amp;A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7842B0159474F931A90B0C39F3B7D" ma:contentTypeVersion="15" ma:contentTypeDescription="Create a new document." ma:contentTypeScope="" ma:versionID="aa5ffedfe403f3e872afa0d033e54024">
  <xsd:schema xmlns:xsd="http://www.w3.org/2001/XMLSchema" xmlns:xs="http://www.w3.org/2001/XMLSchema" xmlns:p="http://schemas.microsoft.com/office/2006/metadata/properties" xmlns:ns2="aca00e6f-e624-4622-9653-8b8f924fe115" xmlns:ns3="420691a6-0199-4acc-bb1e-72c25ef627c8" targetNamespace="http://schemas.microsoft.com/office/2006/metadata/properties" ma:root="true" ma:fieldsID="df7f929acbab1c084bba93ade180b613" ns2:_="" ns3:_="">
    <xsd:import namespace="aca00e6f-e624-4622-9653-8b8f924fe115"/>
    <xsd:import namespace="420691a6-0199-4acc-bb1e-72c25ef62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00e6f-e624-4622-9653-8b8f924fe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2e69889-3f5c-4d03-949d-b90f720ff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691a6-0199-4acc-bb1e-72c25ef627c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890a41a-b9f3-4aeb-ad0b-d8896771de05}" ma:internalName="TaxCatchAll" ma:showField="CatchAllData" ma:web="420691a6-0199-4acc-bb1e-72c25ef62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a00e6f-e624-4622-9653-8b8f924fe115">
      <Terms xmlns="http://schemas.microsoft.com/office/infopath/2007/PartnerControls"/>
    </lcf76f155ced4ddcb4097134ff3c332f>
    <TaxCatchAll xmlns="420691a6-0199-4acc-bb1e-72c25ef627c8" xsi:nil="true"/>
  </documentManagement>
</p:properties>
</file>

<file path=customXml/itemProps1.xml><?xml version="1.0" encoding="utf-8"?>
<ds:datastoreItem xmlns:ds="http://schemas.openxmlformats.org/officeDocument/2006/customXml" ds:itemID="{18856490-A2A4-43C6-96C0-6A1BF6F45473}"/>
</file>

<file path=customXml/itemProps2.xml><?xml version="1.0" encoding="utf-8"?>
<ds:datastoreItem xmlns:ds="http://schemas.openxmlformats.org/officeDocument/2006/customXml" ds:itemID="{F312E9C5-1CEE-44D6-8345-BD6898B07534}"/>
</file>

<file path=customXml/itemProps3.xml><?xml version="1.0" encoding="utf-8"?>
<ds:datastoreItem xmlns:ds="http://schemas.openxmlformats.org/officeDocument/2006/customXml" ds:itemID="{F049DA0F-45F8-468D-8270-DAAB4F1FE5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61</vt:i4>
      </vt:variant>
    </vt:vector>
  </HeadingPairs>
  <TitlesOfParts>
    <vt:vector size="124" baseType="lpstr">
      <vt:lpstr>Locality and Max Pay</vt:lpstr>
      <vt:lpstr>NO LOCALITY Prior Year</vt:lpstr>
      <vt:lpstr>LOCALITY INDEX</vt:lpstr>
      <vt:lpstr>NO LOCALITY</vt:lpstr>
      <vt:lpstr>ak</vt:lpstr>
      <vt:lpstr>Albany</vt:lpstr>
      <vt:lpstr>Albuquerque</vt:lpstr>
      <vt:lpstr>atl</vt:lpstr>
      <vt:lpstr>Austin</vt:lpstr>
      <vt:lpstr>Birm</vt:lpstr>
      <vt:lpstr>bos</vt:lpstr>
      <vt:lpstr>bu</vt:lpstr>
      <vt:lpstr>Burl</vt:lpstr>
      <vt:lpstr>Charlotte</vt:lpstr>
      <vt:lpstr>chi</vt:lpstr>
      <vt:lpstr>cin</vt:lpstr>
      <vt:lpstr>cle</vt:lpstr>
      <vt:lpstr>Colorado Springs</vt:lpstr>
      <vt:lpstr>col</vt:lpstr>
      <vt:lpstr>CorpusC</vt:lpstr>
      <vt:lpstr>DFW</vt:lpstr>
      <vt:lpstr>Davenport</vt:lpstr>
      <vt:lpstr>day</vt:lpstr>
      <vt:lpstr>den</vt:lpstr>
      <vt:lpstr>des</vt:lpstr>
      <vt:lpstr>det</vt:lpstr>
      <vt:lpstr>Fresno</vt:lpstr>
      <vt:lpstr>Harrisburg</vt:lpstr>
      <vt:lpstr>har</vt:lpstr>
      <vt:lpstr>hi</vt:lpstr>
      <vt:lpstr>hou</vt:lpstr>
      <vt:lpstr>hnt</vt:lpstr>
      <vt:lpstr>Ind</vt:lpstr>
      <vt:lpstr>Kansas City</vt:lpstr>
      <vt:lpstr>Laredo</vt:lpstr>
      <vt:lpstr>Las Vegas</vt:lpstr>
      <vt:lpstr>la</vt:lpstr>
      <vt:lpstr>mfl</vt:lpstr>
      <vt:lpstr>mil</vt:lpstr>
      <vt:lpstr>msp</vt:lpstr>
      <vt:lpstr>ny</vt:lpstr>
      <vt:lpstr>Omaha</vt:lpstr>
      <vt:lpstr>Palm Bay</vt:lpstr>
      <vt:lpstr>phl</vt:lpstr>
      <vt:lpstr>px</vt:lpstr>
      <vt:lpstr>pit</vt:lpstr>
      <vt:lpstr>por</vt:lpstr>
      <vt:lpstr>ra</vt:lpstr>
      <vt:lpstr>Reno</vt:lpstr>
      <vt:lpstr>rch</vt:lpstr>
      <vt:lpstr>Rochester</vt:lpstr>
      <vt:lpstr>sac</vt:lpstr>
      <vt:lpstr>San An</vt:lpstr>
      <vt:lpstr>sd</vt:lpstr>
      <vt:lpstr>sf</vt:lpstr>
      <vt:lpstr>sea</vt:lpstr>
      <vt:lpstr>Spokane</vt:lpstr>
      <vt:lpstr>St Louis</vt:lpstr>
      <vt:lpstr>Tucson</vt:lpstr>
      <vt:lpstr>VABN</vt:lpstr>
      <vt:lpstr>WDCB</vt:lpstr>
      <vt:lpstr>Intl</vt:lpstr>
      <vt:lpstr>rus</vt:lpstr>
      <vt:lpstr>ak!Print_Area</vt:lpstr>
      <vt:lpstr>Albany!Print_Area</vt:lpstr>
      <vt:lpstr>Albuquerque!Print_Area</vt:lpstr>
      <vt:lpstr>atl!Print_Area</vt:lpstr>
      <vt:lpstr>Austin!Print_Area</vt:lpstr>
      <vt:lpstr>Birm!Print_Area</vt:lpstr>
      <vt:lpstr>bos!Print_Area</vt:lpstr>
      <vt:lpstr>bu!Print_Area</vt:lpstr>
      <vt:lpstr>Burl!Print_Area</vt:lpstr>
      <vt:lpstr>Charlotte!Print_Area</vt:lpstr>
      <vt:lpstr>chi!Print_Area</vt:lpstr>
      <vt:lpstr>cin!Print_Area</vt:lpstr>
      <vt:lpstr>cle!Print_Area</vt:lpstr>
      <vt:lpstr>col!Print_Area</vt:lpstr>
      <vt:lpstr>'Colorado Springs'!Print_Area</vt:lpstr>
      <vt:lpstr>CorpusC!Print_Area</vt:lpstr>
      <vt:lpstr>Davenport!Print_Area</vt:lpstr>
      <vt:lpstr>day!Print_Area</vt:lpstr>
      <vt:lpstr>den!Print_Area</vt:lpstr>
      <vt:lpstr>des!Print_Area</vt:lpstr>
      <vt:lpstr>det!Print_Area</vt:lpstr>
      <vt:lpstr>DFW!Print_Area</vt:lpstr>
      <vt:lpstr>Fresno!Print_Area</vt:lpstr>
      <vt:lpstr>har!Print_Area</vt:lpstr>
      <vt:lpstr>Harrisburg!Print_Area</vt:lpstr>
      <vt:lpstr>hi!Print_Area</vt:lpstr>
      <vt:lpstr>hnt!Print_Area</vt:lpstr>
      <vt:lpstr>hou!Print_Area</vt:lpstr>
      <vt:lpstr>Ind!Print_Area</vt:lpstr>
      <vt:lpstr>Intl!Print_Area</vt:lpstr>
      <vt:lpstr>'Kansas City'!Print_Area</vt:lpstr>
      <vt:lpstr>la!Print_Area</vt:lpstr>
      <vt:lpstr>Laredo!Print_Area</vt:lpstr>
      <vt:lpstr>'Las Vegas'!Print_Area</vt:lpstr>
      <vt:lpstr>mfl!Print_Area</vt:lpstr>
      <vt:lpstr>mil!Print_Area</vt:lpstr>
      <vt:lpstr>msp!Print_Area</vt:lpstr>
      <vt:lpstr>'NO LOCALITY'!Print_Area</vt:lpstr>
      <vt:lpstr>'NO LOCALITY Prior Year'!Print_Area</vt:lpstr>
      <vt:lpstr>ny!Print_Area</vt:lpstr>
      <vt:lpstr>Omaha!Print_Area</vt:lpstr>
      <vt:lpstr>'Palm Bay'!Print_Area</vt:lpstr>
      <vt:lpstr>phl!Print_Area</vt:lpstr>
      <vt:lpstr>pit!Print_Area</vt:lpstr>
      <vt:lpstr>por!Print_Area</vt:lpstr>
      <vt:lpstr>px!Print_Area</vt:lpstr>
      <vt:lpstr>ra!Print_Area</vt:lpstr>
      <vt:lpstr>rch!Print_Area</vt:lpstr>
      <vt:lpstr>Reno!Print_Area</vt:lpstr>
      <vt:lpstr>Rochester!Print_Area</vt:lpstr>
      <vt:lpstr>rus!Print_Area</vt:lpstr>
      <vt:lpstr>sac!Print_Area</vt:lpstr>
      <vt:lpstr>'San An'!Print_Area</vt:lpstr>
      <vt:lpstr>sd!Print_Area</vt:lpstr>
      <vt:lpstr>sea!Print_Area</vt:lpstr>
      <vt:lpstr>sf!Print_Area</vt:lpstr>
      <vt:lpstr>Spokane!Print_Area</vt:lpstr>
      <vt:lpstr>'St Louis'!Print_Area</vt:lpstr>
      <vt:lpstr>Tucson!Print_Area</vt:lpstr>
      <vt:lpstr>VABN!Print_Area</vt:lpstr>
      <vt:lpstr>WDCB!Print_Area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DOT/FAA</dc:creator>
  <cp:lastModifiedBy>Brown, Rachael M (FAA)</cp:lastModifiedBy>
  <cp:lastPrinted>2018-12-06T19:44:43Z</cp:lastPrinted>
  <dcterms:created xsi:type="dcterms:W3CDTF">2006-06-07T17:38:51Z</dcterms:created>
  <dcterms:modified xsi:type="dcterms:W3CDTF">2025-01-23T19:17:36Z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0x0101004F87842B0159474F931A90B0C39F3B7D</vt:lpwstr>
  </property>
</Properties>
</file>