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vsaacokcfs1.avs.faa.gov\ahr\awa\office\AHB\AHB-300\Pay Tables and Pay Tools (Record Mgmt 6 yrs)\2025\Upload\"/>
    </mc:Choice>
  </mc:AlternateContent>
  <xr:revisionPtr revIDLastSave="0" documentId="13_ncr:1_{1C6FE5B7-18E2-4F24-BC16-7D0929D2F3C1}" xr6:coauthVersionLast="47" xr6:coauthVersionMax="47" xr10:uidLastSave="{00000000-0000-0000-0000-000000000000}"/>
  <workbookProtection workbookAlgorithmName="SHA-512" workbookHashValue="0q13NEh7TzvuikYrf6Y+5vF8GUVewIyTZkOX+JB+wXuZUa2uS8uwf0ajTmY1qXFl06xqiyNWA75mReyiko5ZIQ==" workbookSaltValue="NAFWqVDK/zkp5u1F8JTgJQ==" workbookSpinCount="100000" lockStructure="1"/>
  <bookViews>
    <workbookView xWindow="-108" yWindow="-108" windowWidth="23256" windowHeight="12456" tabRatio="808" firstSheet="1" activeTab="1" xr2:uid="{00000000-000D-0000-FFFF-FFFF00000000}"/>
  </bookViews>
  <sheets>
    <sheet name="Locality and Max Pay" sheetId="40" state="hidden" r:id="rId1"/>
    <sheet name="LOCALITY INDEX" sheetId="74" r:id="rId2"/>
    <sheet name="NO LOCALITY" sheetId="1" r:id="rId3"/>
    <sheet name="NO LOCALITY Prior Year" sheetId="97" state="hidden" r:id="rId4"/>
    <sheet name="Ak" sheetId="75" r:id="rId5"/>
    <sheet name="Albany" sheetId="77" r:id="rId6"/>
    <sheet name="Albuquerque" sheetId="78" r:id="rId7"/>
    <sheet name="atl" sheetId="3" r:id="rId8"/>
    <sheet name="Austin" sheetId="79" r:id="rId9"/>
    <sheet name="Birm" sheetId="90" r:id="rId10"/>
    <sheet name="Bos" sheetId="41" r:id="rId11"/>
    <sheet name="BUF" sheetId="42" r:id="rId12"/>
    <sheet name="Burl" sheetId="91" r:id="rId13"/>
    <sheet name="Charlotte" sheetId="80" r:id="rId14"/>
    <sheet name="chi" sheetId="43" r:id="rId15"/>
    <sheet name="cin" sheetId="44" r:id="rId16"/>
    <sheet name="cle" sheetId="45" r:id="rId17"/>
    <sheet name="Colorado Springs" sheetId="81" r:id="rId18"/>
    <sheet name="col" sheetId="46" r:id="rId19"/>
    <sheet name="CorpusC" sheetId="92" r:id="rId20"/>
    <sheet name="DFW" sheetId="47" r:id="rId21"/>
    <sheet name="Davenport" sheetId="82" r:id="rId22"/>
    <sheet name="day" sheetId="48" r:id="rId23"/>
    <sheet name="den" sheetId="49" r:id="rId24"/>
    <sheet name="des" sheetId="96" r:id="rId25"/>
    <sheet name="det" sheetId="50" r:id="rId26"/>
    <sheet name="Fresno" sheetId="98" r:id="rId27"/>
    <sheet name="Harrisburg" sheetId="83" r:id="rId28"/>
    <sheet name="har" sheetId="51" r:id="rId29"/>
    <sheet name="Hi" sheetId="76" r:id="rId30"/>
    <sheet name="hou" sheetId="52" r:id="rId31"/>
    <sheet name="hnt" sheetId="53" r:id="rId32"/>
    <sheet name="Ind" sheetId="54" r:id="rId33"/>
    <sheet name="Kansas City" sheetId="84" r:id="rId34"/>
    <sheet name="Laredo" sheetId="85" r:id="rId35"/>
    <sheet name="Las Vegas" sheetId="86" r:id="rId36"/>
    <sheet name="la" sheetId="55" r:id="rId37"/>
    <sheet name="mfl" sheetId="56" r:id="rId38"/>
    <sheet name="mil" sheetId="57" r:id="rId39"/>
    <sheet name="msp" sheetId="58" r:id="rId40"/>
    <sheet name="ny" sheetId="59" r:id="rId41"/>
    <sheet name="Omaha" sheetId="93" r:id="rId42"/>
    <sheet name="Palm Bay" sheetId="87" r:id="rId43"/>
    <sheet name="phl" sheetId="60" r:id="rId44"/>
    <sheet name="px" sheetId="61" r:id="rId45"/>
    <sheet name="pit" sheetId="62" r:id="rId46"/>
    <sheet name="por" sheetId="63" r:id="rId47"/>
    <sheet name="ra" sheetId="64" r:id="rId48"/>
    <sheet name="Reno" sheetId="99" r:id="rId49"/>
    <sheet name="rch" sheetId="65" r:id="rId50"/>
    <sheet name="Rochester" sheetId="100" r:id="rId51"/>
    <sheet name="sac" sheetId="66" r:id="rId52"/>
    <sheet name="San An" sheetId="94" r:id="rId53"/>
    <sheet name="SD" sheetId="67" r:id="rId54"/>
    <sheet name="sf" sheetId="68" r:id="rId55"/>
    <sheet name="sea" sheetId="69" r:id="rId56"/>
    <sheet name="Spokane" sheetId="101" r:id="rId57"/>
    <sheet name="St Louis" sheetId="88" r:id="rId58"/>
    <sheet name="Tucson" sheetId="89" r:id="rId59"/>
    <sheet name="VABN" sheetId="95" r:id="rId60"/>
    <sheet name="WDCB" sheetId="70" r:id="rId61"/>
    <sheet name="Intl" sheetId="72" r:id="rId62"/>
    <sheet name="rus" sheetId="73" r:id="rId63"/>
  </sheets>
  <definedNames>
    <definedName name="_xlnm.Print_Area" localSheetId="0">'Locality and Max Pay'!$A$5:$B$61</definedName>
    <definedName name="_xlnm.Print_Area" localSheetId="2">'NO LOCALITY'!$A$1:$N$13</definedName>
    <definedName name="_xlnm.Print_Area" localSheetId="3">'NO LOCALITY Prior Year'!$A$1:$N$13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73" l="1"/>
  <c r="N4" i="72"/>
  <c r="N4" i="70"/>
  <c r="N4" i="95"/>
  <c r="N4" i="89"/>
  <c r="N4" i="88"/>
  <c r="N4" i="101"/>
  <c r="G11" i="101" s="1"/>
  <c r="N4" i="69"/>
  <c r="N4" i="68"/>
  <c r="N4" i="67"/>
  <c r="N4" i="94"/>
  <c r="N4" i="66"/>
  <c r="N4" i="100"/>
  <c r="N4" i="65"/>
  <c r="N4" i="99"/>
  <c r="N4" i="64"/>
  <c r="N4" i="63"/>
  <c r="N4" i="62"/>
  <c r="N4" i="61"/>
  <c r="N4" i="60"/>
  <c r="N4" i="87"/>
  <c r="N4" i="93"/>
  <c r="N4" i="59"/>
  <c r="N4" i="58"/>
  <c r="N4" i="57"/>
  <c r="N4" i="56"/>
  <c r="N4" i="55"/>
  <c r="N4" i="86"/>
  <c r="N4" i="85"/>
  <c r="N4" i="84"/>
  <c r="N4" i="54"/>
  <c r="N4" i="53"/>
  <c r="N4" i="52"/>
  <c r="N4" i="76"/>
  <c r="N4" i="51"/>
  <c r="N4" i="83"/>
  <c r="N4" i="98"/>
  <c r="N4" i="50"/>
  <c r="N4" i="96"/>
  <c r="N4" i="49"/>
  <c r="N4" i="48"/>
  <c r="N4" i="82"/>
  <c r="N4" i="47"/>
  <c r="N4" i="92"/>
  <c r="N4" i="46"/>
  <c r="N4" i="81"/>
  <c r="N4" i="45"/>
  <c r="N4" i="44"/>
  <c r="N4" i="43"/>
  <c r="N4" i="80"/>
  <c r="N4" i="91"/>
  <c r="N4" i="42"/>
  <c r="N4" i="41"/>
  <c r="N4" i="90"/>
  <c r="N4" i="79"/>
  <c r="N4" i="3"/>
  <c r="N4" i="78"/>
  <c r="N4" i="77"/>
  <c r="N4" i="75"/>
  <c r="C13" i="101"/>
  <c r="B2" i="101"/>
  <c r="C13" i="100"/>
  <c r="B2" i="100"/>
  <c r="C13" i="99"/>
  <c r="B2" i="99"/>
  <c r="C13" i="98"/>
  <c r="B2" i="98"/>
  <c r="G10" i="1"/>
  <c r="H10" i="1"/>
  <c r="I10" i="1"/>
  <c r="J10" i="1"/>
  <c r="K10" i="1"/>
  <c r="L10" i="1"/>
  <c r="M10" i="1"/>
  <c r="N10" i="1"/>
  <c r="G11" i="1"/>
  <c r="H11" i="1"/>
  <c r="I11" i="1"/>
  <c r="J11" i="1"/>
  <c r="K11" i="1"/>
  <c r="L11" i="1"/>
  <c r="M11" i="1"/>
  <c r="N11" i="1"/>
  <c r="F11" i="1"/>
  <c r="F10" i="1"/>
  <c r="N11" i="100" l="1"/>
  <c r="G11" i="99"/>
  <c r="M11" i="98"/>
  <c r="H11" i="101"/>
  <c r="I11" i="101"/>
  <c r="J10" i="101"/>
  <c r="K10" i="101"/>
  <c r="L10" i="101"/>
  <c r="K11" i="101"/>
  <c r="M10" i="101"/>
  <c r="L11" i="101"/>
  <c r="I10" i="101"/>
  <c r="J11" i="101"/>
  <c r="F10" i="101"/>
  <c r="N10" i="101"/>
  <c r="M11" i="101"/>
  <c r="G10" i="101"/>
  <c r="F11" i="101"/>
  <c r="N11" i="101"/>
  <c r="H10" i="101"/>
  <c r="I10" i="100"/>
  <c r="H11" i="100"/>
  <c r="J10" i="100"/>
  <c r="I11" i="100"/>
  <c r="K10" i="100"/>
  <c r="J11" i="100"/>
  <c r="H10" i="100"/>
  <c r="G11" i="100"/>
  <c r="L10" i="100"/>
  <c r="K11" i="100"/>
  <c r="L11" i="100"/>
  <c r="M10" i="100"/>
  <c r="F10" i="100"/>
  <c r="N10" i="100"/>
  <c r="M11" i="100"/>
  <c r="G10" i="100"/>
  <c r="F11" i="100"/>
  <c r="L10" i="99"/>
  <c r="K11" i="99"/>
  <c r="L11" i="99"/>
  <c r="I10" i="99"/>
  <c r="I11" i="99"/>
  <c r="K10" i="99"/>
  <c r="M10" i="99"/>
  <c r="F10" i="99"/>
  <c r="N10" i="99"/>
  <c r="M11" i="99"/>
  <c r="H11" i="99"/>
  <c r="J10" i="99"/>
  <c r="J11" i="99"/>
  <c r="G10" i="99"/>
  <c r="F11" i="99"/>
  <c r="N11" i="99"/>
  <c r="H10" i="99"/>
  <c r="J10" i="98"/>
  <c r="K11" i="98"/>
  <c r="K10" i="98"/>
  <c r="N11" i="98"/>
  <c r="L10" i="98"/>
  <c r="F11" i="98"/>
  <c r="G11" i="98"/>
  <c r="G10" i="98"/>
  <c r="H11" i="98"/>
  <c r="H10" i="98"/>
  <c r="I11" i="98"/>
  <c r="I10" i="98"/>
  <c r="J11" i="98"/>
  <c r="M10" i="98"/>
  <c r="L11" i="98"/>
  <c r="F10" i="98"/>
  <c r="N10" i="98"/>
  <c r="C13" i="96"/>
  <c r="B2" i="96"/>
  <c r="D8" i="40" l="1"/>
  <c r="N11" i="96" l="1"/>
  <c r="N10" i="96"/>
  <c r="M11" i="96"/>
  <c r="M10" i="96"/>
  <c r="L11" i="96"/>
  <c r="L10" i="96"/>
  <c r="K11" i="96"/>
  <c r="K10" i="96"/>
  <c r="J11" i="96"/>
  <c r="J10" i="96"/>
  <c r="I11" i="96"/>
  <c r="I10" i="96"/>
  <c r="H11" i="96"/>
  <c r="H10" i="96"/>
  <c r="G11" i="96"/>
  <c r="G10" i="96"/>
  <c r="F11" i="96"/>
  <c r="F10" i="96"/>
  <c r="C13" i="95" l="1"/>
  <c r="B2" i="95"/>
  <c r="C13" i="94"/>
  <c r="B2" i="94"/>
  <c r="C13" i="93"/>
  <c r="B2" i="93"/>
  <c r="C13" i="92"/>
  <c r="B2" i="92"/>
  <c r="C13" i="91"/>
  <c r="B2" i="91"/>
  <c r="C13" i="90"/>
  <c r="B2" i="90"/>
  <c r="K11" i="93" l="1"/>
  <c r="L10" i="90" l="1"/>
  <c r="F11" i="90"/>
  <c r="I11" i="90"/>
  <c r="L11" i="90"/>
  <c r="I11" i="91"/>
  <c r="L11" i="91"/>
  <c r="G11" i="91"/>
  <c r="G10" i="91"/>
  <c r="N10" i="92"/>
  <c r="H11" i="92"/>
  <c r="G11" i="92"/>
  <c r="J11" i="92"/>
  <c r="G11" i="93"/>
  <c r="J11" i="93"/>
  <c r="M11" i="93"/>
  <c r="F10" i="93"/>
  <c r="I10" i="93"/>
  <c r="G10" i="94"/>
  <c r="J10" i="94"/>
  <c r="M10" i="94"/>
  <c r="G11" i="94"/>
  <c r="J10" i="95"/>
  <c r="M10" i="95"/>
  <c r="F11" i="95"/>
  <c r="J11" i="95"/>
  <c r="J11" i="91"/>
  <c r="M11" i="91"/>
  <c r="M11" i="90"/>
  <c r="I10" i="90"/>
  <c r="I10" i="91"/>
  <c r="L11" i="92"/>
  <c r="N11" i="92"/>
  <c r="G10" i="93"/>
  <c r="M10" i="93"/>
  <c r="K10" i="94"/>
  <c r="H11" i="94"/>
  <c r="K11" i="94"/>
  <c r="H11" i="95"/>
  <c r="L10" i="95"/>
  <c r="K10" i="91"/>
  <c r="G10" i="95"/>
  <c r="M11" i="95"/>
  <c r="H10" i="90"/>
  <c r="K10" i="90"/>
  <c r="N10" i="90"/>
  <c r="H11" i="90"/>
  <c r="N10" i="91"/>
  <c r="H11" i="91"/>
  <c r="H10" i="91"/>
  <c r="K11" i="91"/>
  <c r="J10" i="92"/>
  <c r="M10" i="92"/>
  <c r="L10" i="92"/>
  <c r="F11" i="92"/>
  <c r="L10" i="93"/>
  <c r="F11" i="93"/>
  <c r="I11" i="93"/>
  <c r="L11" i="93"/>
  <c r="J11" i="94"/>
  <c r="M11" i="94"/>
  <c r="F10" i="94"/>
  <c r="I10" i="94"/>
  <c r="L10" i="94"/>
  <c r="F10" i="95"/>
  <c r="I10" i="95"/>
  <c r="N11" i="95"/>
  <c r="H10" i="95"/>
  <c r="N11" i="94"/>
  <c r="M11" i="92"/>
  <c r="G11" i="90"/>
  <c r="J11" i="90"/>
  <c r="F10" i="90"/>
  <c r="F10" i="91"/>
  <c r="F11" i="91"/>
  <c r="I11" i="92"/>
  <c r="K11" i="92"/>
  <c r="G10" i="92"/>
  <c r="N11" i="93"/>
  <c r="J10" i="93"/>
  <c r="N10" i="94"/>
  <c r="N10" i="95"/>
  <c r="N11" i="90"/>
  <c r="G10" i="90"/>
  <c r="J10" i="90"/>
  <c r="M10" i="90"/>
  <c r="J10" i="91"/>
  <c r="M10" i="91"/>
  <c r="N11" i="91"/>
  <c r="L10" i="91"/>
  <c r="F10" i="92"/>
  <c r="I10" i="92"/>
  <c r="H10" i="92"/>
  <c r="K10" i="92"/>
  <c r="H10" i="93"/>
  <c r="K10" i="93"/>
  <c r="N10" i="93"/>
  <c r="H11" i="93"/>
  <c r="F11" i="94"/>
  <c r="I11" i="94"/>
  <c r="L11" i="94"/>
  <c r="H10" i="94"/>
  <c r="I11" i="95"/>
  <c r="L11" i="95"/>
  <c r="K11" i="95"/>
  <c r="K10" i="95"/>
  <c r="G11" i="95"/>
  <c r="K11" i="90"/>
  <c r="C13" i="89"/>
  <c r="N11" i="89"/>
  <c r="B2" i="89"/>
  <c r="C13" i="88"/>
  <c r="N11" i="88"/>
  <c r="B2" i="88"/>
  <c r="C13" i="87"/>
  <c r="N11" i="87"/>
  <c r="B2" i="87"/>
  <c r="C13" i="86"/>
  <c r="K11" i="86"/>
  <c r="B2" i="86"/>
  <c r="C13" i="85"/>
  <c r="K11" i="85"/>
  <c r="B2" i="85"/>
  <c r="C13" i="84"/>
  <c r="G10" i="84"/>
  <c r="B2" i="84"/>
  <c r="C13" i="83"/>
  <c r="N11" i="83"/>
  <c r="B2" i="83"/>
  <c r="C13" i="82"/>
  <c r="N11" i="82"/>
  <c r="B2" i="82"/>
  <c r="C13" i="81"/>
  <c r="K11" i="81"/>
  <c r="B2" i="81"/>
  <c r="C13" i="80"/>
  <c r="K11" i="80"/>
  <c r="B2" i="80"/>
  <c r="C13" i="79"/>
  <c r="K11" i="79"/>
  <c r="B2" i="79"/>
  <c r="C13" i="78"/>
  <c r="L11" i="78"/>
  <c r="B2" i="78"/>
  <c r="C13" i="77"/>
  <c r="N11" i="77"/>
  <c r="B2" i="77"/>
  <c r="L10" i="82" l="1"/>
  <c r="G11" i="82"/>
  <c r="K11" i="89"/>
  <c r="H10" i="89"/>
  <c r="L10" i="89"/>
  <c r="G11" i="89"/>
  <c r="I10" i="89"/>
  <c r="M10" i="89"/>
  <c r="H11" i="89"/>
  <c r="L11" i="89"/>
  <c r="F10" i="89"/>
  <c r="J10" i="89"/>
  <c r="N10" i="89"/>
  <c r="I11" i="89"/>
  <c r="M11" i="89"/>
  <c r="G10" i="89"/>
  <c r="K10" i="89"/>
  <c r="F11" i="89"/>
  <c r="J11" i="89"/>
  <c r="K11" i="88"/>
  <c r="H10" i="88"/>
  <c r="L10" i="88"/>
  <c r="G11" i="88"/>
  <c r="I10" i="88"/>
  <c r="M10" i="88"/>
  <c r="H11" i="88"/>
  <c r="L11" i="88"/>
  <c r="F10" i="88"/>
  <c r="J10" i="88"/>
  <c r="N10" i="88"/>
  <c r="I11" i="88"/>
  <c r="M11" i="88"/>
  <c r="G10" i="88"/>
  <c r="K10" i="88"/>
  <c r="F11" i="88"/>
  <c r="J11" i="88"/>
  <c r="K11" i="87"/>
  <c r="L10" i="87"/>
  <c r="G11" i="87"/>
  <c r="H10" i="87"/>
  <c r="I10" i="87"/>
  <c r="M10" i="87"/>
  <c r="H11" i="87"/>
  <c r="L11" i="87"/>
  <c r="F10" i="87"/>
  <c r="J10" i="87"/>
  <c r="N10" i="87"/>
  <c r="I11" i="87"/>
  <c r="M11" i="87"/>
  <c r="G10" i="87"/>
  <c r="K10" i="87"/>
  <c r="F11" i="87"/>
  <c r="J11" i="87"/>
  <c r="M10" i="86"/>
  <c r="L11" i="86"/>
  <c r="F10" i="86"/>
  <c r="J10" i="86"/>
  <c r="N10" i="86"/>
  <c r="I11" i="86"/>
  <c r="M11" i="86"/>
  <c r="I10" i="86"/>
  <c r="H11" i="86"/>
  <c r="G10" i="86"/>
  <c r="K10" i="86"/>
  <c r="F11" i="86"/>
  <c r="J11" i="86"/>
  <c r="N11" i="86"/>
  <c r="H10" i="86"/>
  <c r="L10" i="86"/>
  <c r="G11" i="86"/>
  <c r="I10" i="85"/>
  <c r="M10" i="85"/>
  <c r="H11" i="85"/>
  <c r="L11" i="85"/>
  <c r="F10" i="85"/>
  <c r="J10" i="85"/>
  <c r="N10" i="85"/>
  <c r="I11" i="85"/>
  <c r="M11" i="85"/>
  <c r="G10" i="85"/>
  <c r="K10" i="85"/>
  <c r="F11" i="85"/>
  <c r="J11" i="85"/>
  <c r="N11" i="85"/>
  <c r="H10" i="85"/>
  <c r="L10" i="85"/>
  <c r="G11" i="85"/>
  <c r="I10" i="84"/>
  <c r="M10" i="84"/>
  <c r="H11" i="84"/>
  <c r="L11" i="84"/>
  <c r="K10" i="84"/>
  <c r="F11" i="84"/>
  <c r="J11" i="84"/>
  <c r="N11" i="84"/>
  <c r="H10" i="84"/>
  <c r="L10" i="84"/>
  <c r="G11" i="84"/>
  <c r="K11" i="84"/>
  <c r="F10" i="84"/>
  <c r="J10" i="84"/>
  <c r="N10" i="84"/>
  <c r="I11" i="84"/>
  <c r="M11" i="84"/>
  <c r="K11" i="83"/>
  <c r="L10" i="83"/>
  <c r="G11" i="83"/>
  <c r="H10" i="83"/>
  <c r="I10" i="83"/>
  <c r="M10" i="83"/>
  <c r="H11" i="83"/>
  <c r="L11" i="83"/>
  <c r="F10" i="83"/>
  <c r="J10" i="83"/>
  <c r="N10" i="83"/>
  <c r="I11" i="83"/>
  <c r="M11" i="83"/>
  <c r="G10" i="83"/>
  <c r="K10" i="83"/>
  <c r="F11" i="83"/>
  <c r="J11" i="83"/>
  <c r="K11" i="82"/>
  <c r="H10" i="82"/>
  <c r="I10" i="82"/>
  <c r="M10" i="82"/>
  <c r="H11" i="82"/>
  <c r="L11" i="82"/>
  <c r="F10" i="82"/>
  <c r="J10" i="82"/>
  <c r="N10" i="82"/>
  <c r="I11" i="82"/>
  <c r="M11" i="82"/>
  <c r="G10" i="82"/>
  <c r="K10" i="82"/>
  <c r="F11" i="82"/>
  <c r="J11" i="82"/>
  <c r="I10" i="81"/>
  <c r="M10" i="81"/>
  <c r="H11" i="81"/>
  <c r="L11" i="81"/>
  <c r="F10" i="81"/>
  <c r="J10" i="81"/>
  <c r="N10" i="81"/>
  <c r="I11" i="81"/>
  <c r="M11" i="81"/>
  <c r="G10" i="81"/>
  <c r="K10" i="81"/>
  <c r="F11" i="81"/>
  <c r="J11" i="81"/>
  <c r="N11" i="81"/>
  <c r="H10" i="81"/>
  <c r="L10" i="81"/>
  <c r="G11" i="81"/>
  <c r="I10" i="80"/>
  <c r="M10" i="80"/>
  <c r="H11" i="80"/>
  <c r="L11" i="80"/>
  <c r="F10" i="80"/>
  <c r="J10" i="80"/>
  <c r="N10" i="80"/>
  <c r="I11" i="80"/>
  <c r="M11" i="80"/>
  <c r="G10" i="80"/>
  <c r="K10" i="80"/>
  <c r="F11" i="80"/>
  <c r="J11" i="80"/>
  <c r="N11" i="80"/>
  <c r="H10" i="80"/>
  <c r="L10" i="80"/>
  <c r="G11" i="80"/>
  <c r="I10" i="79"/>
  <c r="M10" i="79"/>
  <c r="H11" i="79"/>
  <c r="L11" i="79"/>
  <c r="F10" i="79"/>
  <c r="J10" i="79"/>
  <c r="N10" i="79"/>
  <c r="I11" i="79"/>
  <c r="M11" i="79"/>
  <c r="G10" i="79"/>
  <c r="K10" i="79"/>
  <c r="F11" i="79"/>
  <c r="J11" i="79"/>
  <c r="N11" i="79"/>
  <c r="H10" i="79"/>
  <c r="L10" i="79"/>
  <c r="G11" i="79"/>
  <c r="J10" i="78"/>
  <c r="F11" i="78"/>
  <c r="K11" i="78"/>
  <c r="F10" i="78"/>
  <c r="K10" i="78"/>
  <c r="G11" i="78"/>
  <c r="M11" i="78"/>
  <c r="G10" i="78"/>
  <c r="L10" i="78"/>
  <c r="I11" i="78"/>
  <c r="N11" i="78"/>
  <c r="H10" i="78"/>
  <c r="N10" i="78"/>
  <c r="J11" i="78"/>
  <c r="I10" i="78"/>
  <c r="M10" i="78"/>
  <c r="H11" i="78"/>
  <c r="K11" i="77"/>
  <c r="H10" i="77"/>
  <c r="L10" i="77"/>
  <c r="G11" i="77"/>
  <c r="I10" i="77"/>
  <c r="M10" i="77"/>
  <c r="H11" i="77"/>
  <c r="L11" i="77"/>
  <c r="F10" i="77"/>
  <c r="J10" i="77"/>
  <c r="N10" i="77"/>
  <c r="I11" i="77"/>
  <c r="M11" i="77"/>
  <c r="G10" i="77"/>
  <c r="K10" i="77"/>
  <c r="F11" i="77"/>
  <c r="J11" i="77"/>
  <c r="C13" i="3" l="1"/>
  <c r="C13" i="41"/>
  <c r="C13" i="42"/>
  <c r="C13" i="43"/>
  <c r="C13" i="44"/>
  <c r="C13" i="45"/>
  <c r="C13" i="46"/>
  <c r="C13" i="47"/>
  <c r="C13" i="48"/>
  <c r="C13" i="49"/>
  <c r="C13" i="50"/>
  <c r="C13" i="51"/>
  <c r="C13" i="76"/>
  <c r="C13" i="52"/>
  <c r="C13" i="53"/>
  <c r="C13" i="54"/>
  <c r="C13" i="55"/>
  <c r="C13" i="56"/>
  <c r="C13" i="57"/>
  <c r="C13" i="58"/>
  <c r="C13" i="59"/>
  <c r="C13" i="60"/>
  <c r="C13" i="61"/>
  <c r="C13" i="62"/>
  <c r="C13" i="63"/>
  <c r="C13" i="64"/>
  <c r="C13" i="65"/>
  <c r="C13" i="66"/>
  <c r="C13" i="67"/>
  <c r="C13" i="68"/>
  <c r="C13" i="69"/>
  <c r="C13" i="70"/>
  <c r="C13" i="72"/>
  <c r="C13" i="73"/>
  <c r="C13" i="75"/>
  <c r="C13" i="1"/>
  <c r="B2" i="75"/>
  <c r="B2" i="3"/>
  <c r="B2" i="41"/>
  <c r="B2" i="42"/>
  <c r="B2" i="43"/>
  <c r="B2" i="44"/>
  <c r="B2" i="45"/>
  <c r="B2" i="46"/>
  <c r="B2" i="47"/>
  <c r="B2" i="48"/>
  <c r="B2" i="49"/>
  <c r="B2" i="50"/>
  <c r="B2" i="51"/>
  <c r="B2" i="76"/>
  <c r="B2" i="52"/>
  <c r="B2" i="53"/>
  <c r="B2" i="54"/>
  <c r="B2" i="55"/>
  <c r="B2" i="56"/>
  <c r="B2" i="57"/>
  <c r="B2" i="58"/>
  <c r="B2" i="59"/>
  <c r="B2" i="60"/>
  <c r="B2" i="61"/>
  <c r="B2" i="62"/>
  <c r="B2" i="63"/>
  <c r="B2" i="64"/>
  <c r="B2" i="65"/>
  <c r="B2" i="66"/>
  <c r="B2" i="67"/>
  <c r="B2" i="68"/>
  <c r="B2" i="69"/>
  <c r="B2" i="70"/>
  <c r="B2" i="72"/>
  <c r="B2" i="73"/>
  <c r="B2" i="1"/>
  <c r="N11" i="3"/>
  <c r="K11" i="41"/>
  <c r="I11" i="42"/>
  <c r="H11" i="43"/>
  <c r="H10" i="44"/>
  <c r="G11" i="45"/>
  <c r="J11" i="46"/>
  <c r="M11" i="47"/>
  <c r="J11" i="48"/>
  <c r="J11" i="49"/>
  <c r="M11" i="50"/>
  <c r="I11" i="51"/>
  <c r="H10" i="76"/>
  <c r="M11" i="52"/>
  <c r="I11" i="53"/>
  <c r="L11" i="54"/>
  <c r="L11" i="55"/>
  <c r="K11" i="56"/>
  <c r="J10" i="57"/>
  <c r="H11" i="58"/>
  <c r="K11" i="59"/>
  <c r="G11" i="60"/>
  <c r="L11" i="61"/>
  <c r="M11" i="62"/>
  <c r="H10" i="63"/>
  <c r="J11" i="64"/>
  <c r="J11" i="65"/>
  <c r="I11" i="66"/>
  <c r="L11" i="67"/>
  <c r="M11" i="68"/>
  <c r="M11" i="69"/>
  <c r="L11" i="70"/>
  <c r="H10" i="72"/>
  <c r="K11" i="73"/>
  <c r="M11" i="75"/>
  <c r="H10" i="3" l="1"/>
  <c r="I11" i="3"/>
  <c r="K11" i="55"/>
  <c r="J10" i="72"/>
  <c r="J10" i="76"/>
  <c r="N11" i="55"/>
  <c r="M10" i="44"/>
  <c r="L11" i="3"/>
  <c r="N10" i="59"/>
  <c r="M10" i="3"/>
  <c r="G11" i="3"/>
  <c r="J10" i="67"/>
  <c r="F11" i="55"/>
  <c r="M11" i="67"/>
  <c r="F10" i="44"/>
  <c r="J10" i="55"/>
  <c r="K10" i="3"/>
  <c r="J11" i="44"/>
  <c r="M11" i="3"/>
  <c r="I11" i="63"/>
  <c r="F10" i="3"/>
  <c r="J10" i="63"/>
  <c r="N10" i="76"/>
  <c r="I10" i="44"/>
  <c r="I10" i="3"/>
  <c r="F11" i="3"/>
  <c r="J11" i="3"/>
  <c r="I11" i="48"/>
  <c r="F10" i="59"/>
  <c r="N10" i="67"/>
  <c r="J10" i="59"/>
  <c r="I10" i="48"/>
  <c r="L10" i="3"/>
  <c r="G10" i="3"/>
  <c r="J11" i="55"/>
  <c r="K11" i="3"/>
  <c r="M11" i="76"/>
  <c r="N11" i="72"/>
  <c r="N10" i="72"/>
  <c r="N10" i="63"/>
  <c r="N10" i="55"/>
  <c r="M10" i="48"/>
  <c r="N10" i="3"/>
  <c r="J10" i="3"/>
  <c r="F11" i="72"/>
  <c r="H11" i="3"/>
  <c r="K11" i="72"/>
  <c r="K11" i="63"/>
  <c r="J11" i="70"/>
  <c r="G10" i="75"/>
  <c r="G10" i="58"/>
  <c r="K10" i="47"/>
  <c r="G10" i="66"/>
  <c r="G10" i="51"/>
  <c r="K10" i="62"/>
  <c r="H11" i="70"/>
  <c r="J11" i="47"/>
  <c r="F11" i="58"/>
  <c r="K10" i="70"/>
  <c r="K10" i="54"/>
  <c r="G11" i="54"/>
  <c r="I11" i="54"/>
  <c r="M10" i="41"/>
  <c r="G11" i="75"/>
  <c r="F11" i="51"/>
  <c r="N11" i="58"/>
  <c r="F10" i="75"/>
  <c r="M10" i="75"/>
  <c r="I10" i="70"/>
  <c r="M10" i="66"/>
  <c r="I10" i="62"/>
  <c r="M10" i="58"/>
  <c r="I10" i="54"/>
  <c r="M10" i="51"/>
  <c r="I10" i="47"/>
  <c r="M10" i="43"/>
  <c r="G11" i="47"/>
  <c r="H11" i="62"/>
  <c r="I11" i="75"/>
  <c r="I11" i="47"/>
  <c r="K11" i="58"/>
  <c r="L11" i="66"/>
  <c r="M11" i="66"/>
  <c r="F11" i="43"/>
  <c r="N11" i="51"/>
  <c r="J11" i="62"/>
  <c r="K10" i="75"/>
  <c r="G10" i="70"/>
  <c r="K10" i="66"/>
  <c r="G10" i="62"/>
  <c r="K10" i="58"/>
  <c r="G10" i="54"/>
  <c r="K10" i="51"/>
  <c r="G10" i="47"/>
  <c r="K10" i="43"/>
  <c r="F11" i="70"/>
  <c r="G11" i="70"/>
  <c r="H11" i="54"/>
  <c r="I11" i="70"/>
  <c r="J11" i="75"/>
  <c r="L11" i="58"/>
  <c r="M11" i="58"/>
  <c r="N11" i="43"/>
  <c r="J11" i="54"/>
  <c r="J11" i="66"/>
  <c r="I10" i="75"/>
  <c r="M10" i="70"/>
  <c r="I10" i="66"/>
  <c r="M10" i="62"/>
  <c r="I10" i="58"/>
  <c r="M10" i="54"/>
  <c r="I10" i="51"/>
  <c r="M10" i="47"/>
  <c r="G10" i="43"/>
  <c r="F11" i="66"/>
  <c r="G11" i="62"/>
  <c r="H11" i="75"/>
  <c r="H11" i="47"/>
  <c r="I11" i="62"/>
  <c r="K11" i="66"/>
  <c r="K11" i="51"/>
  <c r="L11" i="51"/>
  <c r="M11" i="51"/>
  <c r="J10" i="69"/>
  <c r="L11" i="73"/>
  <c r="K10" i="50"/>
  <c r="F11" i="69"/>
  <c r="M10" i="68"/>
  <c r="I10" i="41"/>
  <c r="H11" i="41"/>
  <c r="M11" i="41"/>
  <c r="M11" i="48"/>
  <c r="I11" i="59"/>
  <c r="N11" i="67"/>
  <c r="F10" i="67"/>
  <c r="I10" i="72"/>
  <c r="M10" i="67"/>
  <c r="M10" i="63"/>
  <c r="M10" i="59"/>
  <c r="M10" i="55"/>
  <c r="M10" i="76"/>
  <c r="N10" i="48"/>
  <c r="N10" i="44"/>
  <c r="L10" i="41"/>
  <c r="F11" i="63"/>
  <c r="G11" i="72"/>
  <c r="G11" i="55"/>
  <c r="G11" i="41"/>
  <c r="H11" i="63"/>
  <c r="H11" i="76"/>
  <c r="I11" i="50"/>
  <c r="J11" i="63"/>
  <c r="K11" i="44"/>
  <c r="L11" i="63"/>
  <c r="L11" i="44"/>
  <c r="N11" i="41"/>
  <c r="I11" i="44"/>
  <c r="N11" i="76"/>
  <c r="M11" i="63"/>
  <c r="F10" i="76"/>
  <c r="M10" i="72"/>
  <c r="I10" i="67"/>
  <c r="I10" i="63"/>
  <c r="I10" i="59"/>
  <c r="I10" i="55"/>
  <c r="I10" i="76"/>
  <c r="J10" i="48"/>
  <c r="J10" i="44"/>
  <c r="H10" i="41"/>
  <c r="F11" i="67"/>
  <c r="F11" i="44"/>
  <c r="G11" i="63"/>
  <c r="G11" i="48"/>
  <c r="H11" i="55"/>
  <c r="H11" i="44"/>
  <c r="I11" i="41"/>
  <c r="J11" i="76"/>
  <c r="K11" i="76"/>
  <c r="L11" i="72"/>
  <c r="L11" i="76"/>
  <c r="H10" i="46"/>
  <c r="L10" i="42"/>
  <c r="M10" i="64"/>
  <c r="G11" i="61"/>
  <c r="H11" i="57"/>
  <c r="I10" i="57"/>
  <c r="J11" i="45"/>
  <c r="G11" i="46"/>
  <c r="K11" i="65"/>
  <c r="F10" i="65"/>
  <c r="L10" i="61"/>
  <c r="K11" i="50"/>
  <c r="N11" i="69"/>
  <c r="K10" i="65"/>
  <c r="H10" i="61"/>
  <c r="J10" i="53"/>
  <c r="M10" i="49"/>
  <c r="G11" i="49"/>
  <c r="I11" i="61"/>
  <c r="J11" i="53"/>
  <c r="N10" i="53"/>
  <c r="G10" i="50"/>
  <c r="H10" i="42"/>
  <c r="H11" i="65"/>
  <c r="M11" i="46"/>
  <c r="N11" i="53"/>
  <c r="F10" i="53"/>
  <c r="N10" i="69"/>
  <c r="G10" i="65"/>
  <c r="M10" i="57"/>
  <c r="M10" i="52"/>
  <c r="L10" i="46"/>
  <c r="G11" i="56"/>
  <c r="L11" i="42"/>
  <c r="M11" i="57"/>
  <c r="G11" i="42"/>
  <c r="N11" i="50"/>
  <c r="K11" i="61"/>
  <c r="F10" i="42"/>
  <c r="M10" i="69"/>
  <c r="G10" i="61"/>
  <c r="H10" i="57"/>
  <c r="I10" i="53"/>
  <c r="N10" i="50"/>
  <c r="J10" i="50"/>
  <c r="K10" i="46"/>
  <c r="K10" i="42"/>
  <c r="F11" i="61"/>
  <c r="F11" i="42"/>
  <c r="H11" i="42"/>
  <c r="L11" i="50"/>
  <c r="H11" i="52"/>
  <c r="K11" i="42"/>
  <c r="N11" i="46"/>
  <c r="G11" i="53"/>
  <c r="K11" i="57"/>
  <c r="N11" i="61"/>
  <c r="G11" i="69"/>
  <c r="F10" i="69"/>
  <c r="F10" i="50"/>
  <c r="L10" i="69"/>
  <c r="H10" i="69"/>
  <c r="M10" i="65"/>
  <c r="I10" i="65"/>
  <c r="N10" i="61"/>
  <c r="J10" i="61"/>
  <c r="M10" i="60"/>
  <c r="K10" i="57"/>
  <c r="G10" i="57"/>
  <c r="L10" i="53"/>
  <c r="H10" i="53"/>
  <c r="M10" i="50"/>
  <c r="I10" i="50"/>
  <c r="N10" i="46"/>
  <c r="J10" i="46"/>
  <c r="M10" i="45"/>
  <c r="N10" i="42"/>
  <c r="J10" i="42"/>
  <c r="F11" i="57"/>
  <c r="F11" i="50"/>
  <c r="G11" i="64"/>
  <c r="I11" i="65"/>
  <c r="I11" i="46"/>
  <c r="J11" i="69"/>
  <c r="J11" i="57"/>
  <c r="J11" i="50"/>
  <c r="J11" i="42"/>
  <c r="L11" i="53"/>
  <c r="L11" i="46"/>
  <c r="M11" i="73"/>
  <c r="M11" i="61"/>
  <c r="K11" i="46"/>
  <c r="G11" i="57"/>
  <c r="N11" i="65"/>
  <c r="F10" i="61"/>
  <c r="I10" i="69"/>
  <c r="N10" i="65"/>
  <c r="J10" i="65"/>
  <c r="K10" i="61"/>
  <c r="L10" i="57"/>
  <c r="M10" i="53"/>
  <c r="G10" i="46"/>
  <c r="G10" i="42"/>
  <c r="F11" i="53"/>
  <c r="H11" i="50"/>
  <c r="I11" i="69"/>
  <c r="I11" i="57"/>
  <c r="J11" i="61"/>
  <c r="L11" i="65"/>
  <c r="L11" i="57"/>
  <c r="M11" i="65"/>
  <c r="M11" i="53"/>
  <c r="M11" i="42"/>
  <c r="N11" i="60"/>
  <c r="N11" i="42"/>
  <c r="G11" i="50"/>
  <c r="K11" i="53"/>
  <c r="N11" i="57"/>
  <c r="G11" i="65"/>
  <c r="K11" i="69"/>
  <c r="F10" i="57"/>
  <c r="F10" i="46"/>
  <c r="M10" i="73"/>
  <c r="K10" i="69"/>
  <c r="G10" i="69"/>
  <c r="L10" i="65"/>
  <c r="H10" i="65"/>
  <c r="M10" i="61"/>
  <c r="I10" i="61"/>
  <c r="N10" i="57"/>
  <c r="M10" i="56"/>
  <c r="K10" i="53"/>
  <c r="G10" i="53"/>
  <c r="L10" i="50"/>
  <c r="H10" i="50"/>
  <c r="M10" i="46"/>
  <c r="I10" i="46"/>
  <c r="M10" i="42"/>
  <c r="I10" i="42"/>
  <c r="F11" i="65"/>
  <c r="F11" i="56"/>
  <c r="F11" i="46"/>
  <c r="G11" i="73"/>
  <c r="H11" i="69"/>
  <c r="H11" i="61"/>
  <c r="H11" i="53"/>
  <c r="H11" i="46"/>
  <c r="K11" i="45"/>
  <c r="L11" i="69"/>
  <c r="H11" i="45"/>
  <c r="K10" i="68"/>
  <c r="K10" i="60"/>
  <c r="K10" i="49"/>
  <c r="M11" i="44"/>
  <c r="I11" i="55"/>
  <c r="N11" i="63"/>
  <c r="I11" i="72"/>
  <c r="L11" i="56"/>
  <c r="F10" i="72"/>
  <c r="F10" i="63"/>
  <c r="N11" i="44"/>
  <c r="I11" i="76"/>
  <c r="M11" i="55"/>
  <c r="N11" i="59"/>
  <c r="I11" i="67"/>
  <c r="M11" i="72"/>
  <c r="L11" i="49"/>
  <c r="H11" i="60"/>
  <c r="N11" i="68"/>
  <c r="G10" i="73"/>
  <c r="K10" i="72"/>
  <c r="G10" i="72"/>
  <c r="G10" i="68"/>
  <c r="K10" i="67"/>
  <c r="G10" i="67"/>
  <c r="G10" i="64"/>
  <c r="K10" i="63"/>
  <c r="G10" i="63"/>
  <c r="G10" i="60"/>
  <c r="K10" i="59"/>
  <c r="G10" i="59"/>
  <c r="G10" i="56"/>
  <c r="K10" i="55"/>
  <c r="G10" i="55"/>
  <c r="G10" i="52"/>
  <c r="K10" i="76"/>
  <c r="G10" i="76"/>
  <c r="G10" i="49"/>
  <c r="K10" i="48"/>
  <c r="G10" i="48"/>
  <c r="G10" i="45"/>
  <c r="K10" i="44"/>
  <c r="G10" i="44"/>
  <c r="N10" i="41"/>
  <c r="J10" i="41"/>
  <c r="F11" i="73"/>
  <c r="F11" i="68"/>
  <c r="F11" i="64"/>
  <c r="F11" i="76"/>
  <c r="G11" i="67"/>
  <c r="G11" i="59"/>
  <c r="G11" i="76"/>
  <c r="G11" i="44"/>
  <c r="H11" i="72"/>
  <c r="H11" i="59"/>
  <c r="I11" i="68"/>
  <c r="I11" i="60"/>
  <c r="I11" i="52"/>
  <c r="I11" i="45"/>
  <c r="J11" i="72"/>
  <c r="J11" i="59"/>
  <c r="J11" i="52"/>
  <c r="J11" i="41"/>
  <c r="K11" i="48"/>
  <c r="L11" i="59"/>
  <c r="L11" i="48"/>
  <c r="M11" i="56"/>
  <c r="N11" i="52"/>
  <c r="L11" i="64"/>
  <c r="K10" i="73"/>
  <c r="K10" i="64"/>
  <c r="K10" i="56"/>
  <c r="K10" i="52"/>
  <c r="K10" i="45"/>
  <c r="F11" i="49"/>
  <c r="J11" i="68"/>
  <c r="K11" i="60"/>
  <c r="L11" i="41"/>
  <c r="N11" i="48"/>
  <c r="M11" i="59"/>
  <c r="N11" i="45"/>
  <c r="H11" i="68"/>
  <c r="F10" i="55"/>
  <c r="F10" i="48"/>
  <c r="F10" i="41"/>
  <c r="I10" i="73"/>
  <c r="L10" i="72"/>
  <c r="I10" i="68"/>
  <c r="L10" i="67"/>
  <c r="H10" i="67"/>
  <c r="I10" i="64"/>
  <c r="L10" i="63"/>
  <c r="I10" i="60"/>
  <c r="L10" i="59"/>
  <c r="H10" i="59"/>
  <c r="I10" i="56"/>
  <c r="L10" i="55"/>
  <c r="H10" i="55"/>
  <c r="I10" i="52"/>
  <c r="L10" i="76"/>
  <c r="I10" i="49"/>
  <c r="L10" i="48"/>
  <c r="H10" i="48"/>
  <c r="I10" i="45"/>
  <c r="L10" i="44"/>
  <c r="K10" i="41"/>
  <c r="G10" i="41"/>
  <c r="F11" i="59"/>
  <c r="F11" i="48"/>
  <c r="F11" i="41"/>
  <c r="H11" i="67"/>
  <c r="H11" i="48"/>
  <c r="J11" i="67"/>
  <c r="J11" i="60"/>
  <c r="K11" i="67"/>
  <c r="L11" i="43"/>
  <c r="H11" i="49"/>
  <c r="L11" i="52"/>
  <c r="N11" i="56"/>
  <c r="H11" i="64"/>
  <c r="L11" i="68"/>
  <c r="N11" i="73"/>
  <c r="J11" i="43"/>
  <c r="N11" i="47"/>
  <c r="F11" i="54"/>
  <c r="J11" i="58"/>
  <c r="N11" i="62"/>
  <c r="N11" i="70"/>
  <c r="F10" i="70"/>
  <c r="F10" i="66"/>
  <c r="F10" i="62"/>
  <c r="F10" i="58"/>
  <c r="F10" i="54"/>
  <c r="F10" i="51"/>
  <c r="F10" i="47"/>
  <c r="F10" i="43"/>
  <c r="N10" i="75"/>
  <c r="J10" i="75"/>
  <c r="N10" i="73"/>
  <c r="J10" i="73"/>
  <c r="N10" i="70"/>
  <c r="J10" i="70"/>
  <c r="N10" i="68"/>
  <c r="J10" i="68"/>
  <c r="N10" i="66"/>
  <c r="J10" i="66"/>
  <c r="N10" i="64"/>
  <c r="J10" i="64"/>
  <c r="N10" i="62"/>
  <c r="J10" i="62"/>
  <c r="N10" i="60"/>
  <c r="J10" i="60"/>
  <c r="N10" i="58"/>
  <c r="J10" i="58"/>
  <c r="N10" i="56"/>
  <c r="J10" i="56"/>
  <c r="N10" i="54"/>
  <c r="J10" i="54"/>
  <c r="N10" i="52"/>
  <c r="J10" i="52"/>
  <c r="N10" i="51"/>
  <c r="J10" i="51"/>
  <c r="N10" i="49"/>
  <c r="J10" i="49"/>
  <c r="N10" i="47"/>
  <c r="J10" i="47"/>
  <c r="N10" i="45"/>
  <c r="J10" i="45"/>
  <c r="N10" i="43"/>
  <c r="J10" i="43"/>
  <c r="F11" i="75"/>
  <c r="F11" i="60"/>
  <c r="F11" i="45"/>
  <c r="G11" i="68"/>
  <c r="G11" i="58"/>
  <c r="G11" i="52"/>
  <c r="G11" i="43"/>
  <c r="H11" i="66"/>
  <c r="H11" i="51"/>
  <c r="I11" i="64"/>
  <c r="I11" i="58"/>
  <c r="I11" i="49"/>
  <c r="I11" i="43"/>
  <c r="J11" i="73"/>
  <c r="J11" i="56"/>
  <c r="K11" i="70"/>
  <c r="K11" i="64"/>
  <c r="K11" i="54"/>
  <c r="K11" i="49"/>
  <c r="L11" i="75"/>
  <c r="L11" i="62"/>
  <c r="L11" i="47"/>
  <c r="M11" i="70"/>
  <c r="M11" i="60"/>
  <c r="M11" i="54"/>
  <c r="M11" i="45"/>
  <c r="N11" i="75"/>
  <c r="I10" i="43"/>
  <c r="K11" i="68"/>
  <c r="K11" i="52"/>
  <c r="K11" i="43"/>
  <c r="M11" i="64"/>
  <c r="M11" i="49"/>
  <c r="M11" i="43"/>
  <c r="L11" i="45"/>
  <c r="N11" i="49"/>
  <c r="H11" i="56"/>
  <c r="L11" i="60"/>
  <c r="N11" i="64"/>
  <c r="H11" i="73"/>
  <c r="K11" i="75"/>
  <c r="F11" i="47"/>
  <c r="J11" i="51"/>
  <c r="N11" i="54"/>
  <c r="F11" i="62"/>
  <c r="N11" i="66"/>
  <c r="F10" i="73"/>
  <c r="F10" i="68"/>
  <c r="F10" i="64"/>
  <c r="F10" i="60"/>
  <c r="F10" i="56"/>
  <c r="F10" i="52"/>
  <c r="F10" i="49"/>
  <c r="F10" i="45"/>
  <c r="L10" i="75"/>
  <c r="H10" i="75"/>
  <c r="L10" i="73"/>
  <c r="H10" i="73"/>
  <c r="L10" i="70"/>
  <c r="H10" i="70"/>
  <c r="L10" i="68"/>
  <c r="H10" i="68"/>
  <c r="L10" i="66"/>
  <c r="H10" i="66"/>
  <c r="L10" i="64"/>
  <c r="H10" i="64"/>
  <c r="L10" i="62"/>
  <c r="H10" i="62"/>
  <c r="L10" i="60"/>
  <c r="H10" i="60"/>
  <c r="L10" i="58"/>
  <c r="H10" i="58"/>
  <c r="L10" i="56"/>
  <c r="H10" i="56"/>
  <c r="L10" i="54"/>
  <c r="H10" i="54"/>
  <c r="L10" i="52"/>
  <c r="H10" i="52"/>
  <c r="L10" i="51"/>
  <c r="H10" i="51"/>
  <c r="L10" i="49"/>
  <c r="H10" i="49"/>
  <c r="L10" i="47"/>
  <c r="H10" i="47"/>
  <c r="L10" i="45"/>
  <c r="H10" i="45"/>
  <c r="L10" i="43"/>
  <c r="H10" i="43"/>
  <c r="F11" i="52"/>
  <c r="G11" i="66"/>
  <c r="G11" i="51"/>
  <c r="I11" i="73"/>
  <c r="I11" i="56"/>
  <c r="K11" i="62"/>
  <c r="K11" i="47"/>
</calcChain>
</file>

<file path=xl/sharedStrings.xml><?xml version="1.0" encoding="utf-8"?>
<sst xmlns="http://schemas.openxmlformats.org/spreadsheetml/2006/main" count="1342" uniqueCount="144">
  <si>
    <t>Maximum</t>
  </si>
  <si>
    <t>Minimum</t>
  </si>
  <si>
    <t>Code</t>
  </si>
  <si>
    <t>ATC Level</t>
  </si>
  <si>
    <t>Dx</t>
  </si>
  <si>
    <t>Ex</t>
  </si>
  <si>
    <t>Fx</t>
  </si>
  <si>
    <t>Gx</t>
  </si>
  <si>
    <t>Hx</t>
  </si>
  <si>
    <t>Ix</t>
  </si>
  <si>
    <t>Jx</t>
  </si>
  <si>
    <t>Kx</t>
  </si>
  <si>
    <t>Lx</t>
  </si>
  <si>
    <t>Career Level</t>
  </si>
  <si>
    <t>Atlanta</t>
  </si>
  <si>
    <t>Boston</t>
  </si>
  <si>
    <t>Buffalo</t>
  </si>
  <si>
    <t>Chicago</t>
  </si>
  <si>
    <t>Denver</t>
  </si>
  <si>
    <t>Hartford</t>
  </si>
  <si>
    <t>Houston</t>
  </si>
  <si>
    <t>Huntsville</t>
  </si>
  <si>
    <t>Indianapolis</t>
  </si>
  <si>
    <t>Los Angeles</t>
  </si>
  <si>
    <t>New York</t>
  </si>
  <si>
    <t>Phoenix</t>
  </si>
  <si>
    <t>Pittsburgh</t>
  </si>
  <si>
    <t>Raleigh</t>
  </si>
  <si>
    <t>Richmond</t>
  </si>
  <si>
    <t>Sacramento</t>
  </si>
  <si>
    <t>San Diego</t>
  </si>
  <si>
    <t>Seattle</t>
  </si>
  <si>
    <t>- including locality pay</t>
  </si>
  <si>
    <t>- exclusive of locality pay</t>
  </si>
  <si>
    <t>Locality Pay Rates</t>
  </si>
  <si>
    <t>Columbus, OH</t>
  </si>
  <si>
    <t>Portland, OR</t>
  </si>
  <si>
    <t>Washington</t>
  </si>
  <si>
    <t>Rest of United States</t>
  </si>
  <si>
    <t>International</t>
  </si>
  <si>
    <t>Cincinnati</t>
  </si>
  <si>
    <t>Cleveland</t>
  </si>
  <si>
    <t>Dallas</t>
  </si>
  <si>
    <t>Dayton</t>
  </si>
  <si>
    <t>Detroit</t>
  </si>
  <si>
    <t>Miami</t>
  </si>
  <si>
    <t>Milwaukee</t>
  </si>
  <si>
    <t>Minneapolis</t>
  </si>
  <si>
    <t>Philadelphia</t>
  </si>
  <si>
    <t>San Francisco</t>
  </si>
  <si>
    <t>LOCALITY INDEX</t>
  </si>
  <si>
    <t>Click on the appropriate link below to view the pay structure for a specific locality.</t>
  </si>
  <si>
    <t>No Locality</t>
  </si>
  <si>
    <t>Atlanta, GA</t>
  </si>
  <si>
    <t>Boston, Worcester-Lawrence, Massachusetts - New Hampshire - Maine - Connecticut</t>
  </si>
  <si>
    <t>Chicago-Gary-Kenosha, Illinois - Indiana - Wisconsin</t>
  </si>
  <si>
    <t>Cincinnati-Hamilton, Ohio - Kentucky - Indiana</t>
  </si>
  <si>
    <t>Cleveland-Akron, Ohio</t>
  </si>
  <si>
    <t>Columbus, Ohio</t>
  </si>
  <si>
    <t>Dallas-Fort Worth, Texas</t>
  </si>
  <si>
    <t>Dayton-Springfield, Ohio</t>
  </si>
  <si>
    <t>Denver-Boulder-Greeley, Colorado</t>
  </si>
  <si>
    <t>Detroit-Ann Arbor-Flint, Michigan</t>
  </si>
  <si>
    <t>Hartford, Connecticut (including all of New London County, CT)</t>
  </si>
  <si>
    <t>Houston-Galveston-Brazoria, Texas</t>
  </si>
  <si>
    <t>Huntsville, Alabama</t>
  </si>
  <si>
    <t>Indianapolis, Indiana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</si>
  <si>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</si>
  <si>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</si>
  <si>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</si>
  <si>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</si>
  <si>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</si>
  <si>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</si>
  <si>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</si>
  <si>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</si>
  <si>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</si>
  <si>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</si>
  <si>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Richmond-Petersburg, Virginia</t>
  </si>
  <si>
    <t>Sacramento-Yolo, California</t>
  </si>
  <si>
    <t>San Diego, California</t>
  </si>
  <si>
    <t>San Francisco-Oakland-San Jose, California</t>
  </si>
  <si>
    <t>Seattle-Tacoma-Bremerton, Washington</t>
  </si>
  <si>
    <t xml:space="preserve">Washington-Baltimore, District of Columbia - Maryland - Virginia - West Virginia </t>
  </si>
  <si>
    <t xml:space="preserve">Rest of United States  </t>
  </si>
  <si>
    <t xml:space="preserve">Staff Support Specialist </t>
  </si>
  <si>
    <t>Staff Support Specialist</t>
  </si>
  <si>
    <t>l</t>
  </si>
  <si>
    <t>Return to LOCALITY INDEX</t>
  </si>
  <si>
    <t>Alaska</t>
  </si>
  <si>
    <t>Hawaii</t>
  </si>
  <si>
    <t>Albany</t>
  </si>
  <si>
    <t>Albuquerque</t>
  </si>
  <si>
    <t>Austin</t>
  </si>
  <si>
    <t>Charlotte</t>
  </si>
  <si>
    <t>Colorado Springs</t>
  </si>
  <si>
    <t>Davenport</t>
  </si>
  <si>
    <t>Harrisburg</t>
  </si>
  <si>
    <t>Kansas City</t>
  </si>
  <si>
    <t>Laredo</t>
  </si>
  <si>
    <t>Las Vegas</t>
  </si>
  <si>
    <t>Palm Bay</t>
  </si>
  <si>
    <t>St Louis</t>
  </si>
  <si>
    <t>Tucson</t>
  </si>
  <si>
    <t>Pay Maximum Increase Rate</t>
  </si>
  <si>
    <t>Albany, NY</t>
  </si>
  <si>
    <t>Albuquerque-Santa Fe, NM</t>
  </si>
  <si>
    <t>Austin, TX</t>
  </si>
  <si>
    <t>Charlotte-Concord, NC-SC</t>
  </si>
  <si>
    <t>Colorado Springs, CO</t>
  </si>
  <si>
    <t>Davenport-Moline, IA-IL</t>
  </si>
  <si>
    <t>Harrisburg-Lebanon,PA</t>
  </si>
  <si>
    <t>Kansas City, MO-KS</t>
  </si>
  <si>
    <t>Laredo, TX</t>
  </si>
  <si>
    <t>Las Vegas-Henderson, NV-AZ</t>
  </si>
  <si>
    <t>Palm Bay, Florida</t>
  </si>
  <si>
    <t>St Louis-St Charlies-Farmingron, MO-IL</t>
  </si>
  <si>
    <t>Tucson, AZ</t>
  </si>
  <si>
    <t>Birmingham</t>
  </si>
  <si>
    <t>Burlington</t>
  </si>
  <si>
    <t>Corpus Christi</t>
  </si>
  <si>
    <t>Omaha</t>
  </si>
  <si>
    <t>San Antonio</t>
  </si>
  <si>
    <t>Virginia Beach</t>
  </si>
  <si>
    <t>Birmingham-Hoover-Talladega, AL</t>
  </si>
  <si>
    <t>Burlington-South Burlington, VT</t>
  </si>
  <si>
    <t>Corpus Christi-Kingsville-Alice, TX</t>
  </si>
  <si>
    <t>Omaha-Council Bluffs-Fremont, NE-IA</t>
  </si>
  <si>
    <t>San Antonio-New Braunfels-Pearsall, Tx</t>
  </si>
  <si>
    <t>Virginia Beach-Norfolk, VA-NC</t>
  </si>
  <si>
    <t>Des Moines</t>
  </si>
  <si>
    <t>Des Moines, Iowa</t>
  </si>
  <si>
    <t>*This table is designed to provide the user with pay band limits. Employee calculations made from this table may vary by $1 due to rounding.</t>
  </si>
  <si>
    <t>Maximum Pay</t>
  </si>
  <si>
    <t>Staff Support Specialist Pay Bands, effective January 14, 2024</t>
  </si>
  <si>
    <t>Fresno</t>
  </si>
  <si>
    <t>Reno</t>
  </si>
  <si>
    <t>Rochester</t>
  </si>
  <si>
    <t>Spokane</t>
  </si>
  <si>
    <t>Spokane-Spokane Valley-Coeur d'Alene, WA-ID</t>
  </si>
  <si>
    <t>Rochester-Batavia-Seneca Falls, NY</t>
  </si>
  <si>
    <t>Reno-Fernley, NV</t>
  </si>
  <si>
    <t>Fresno-Madera-Hanford, CA</t>
  </si>
  <si>
    <t xml:space="preserve">Note:  Pay rates for FAA employees, including locality pay, are capped by law at $225,700 — the rate for level II of the Executive Schedule (P.L. 104-264 paragraph 40122 c).  </t>
  </si>
  <si>
    <t>Staff Support Specialist Pay Bands, effective January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</si>
</sst>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000"/>
    <numFmt numFmtId="165" formatCode="&quot;$&quot;#,##0"/>
    <numFmt numFmtId="166" formatCode=";;;"/>
    <numFmt numFmtId="167" formatCode="&quot;$&quot;#,##0.0"/>
    <numFmt numFmtId="168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0" fontId="0" fillId="0" borderId="3" xfId="0" applyFill="1" applyBorder="1"/>
    <xf numFmtId="164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6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left"/>
      <protection hidden="1"/>
    </xf>
    <xf numFmtId="0" fontId="0" fillId="0" borderId="9" xfId="0" applyBorder="1"/>
    <xf numFmtId="0" fontId="1" fillId="0" borderId="9" xfId="0" applyFont="1" applyBorder="1" applyProtection="1">
      <protection hidden="1"/>
    </xf>
    <xf numFmtId="10" fontId="1" fillId="4" borderId="10" xfId="0" applyNumberFormat="1" applyFont="1" applyFill="1" applyBorder="1"/>
    <xf numFmtId="0" fontId="6" fillId="0" borderId="9" xfId="0" applyFont="1" applyBorder="1" applyProtection="1">
      <protection hidden="1"/>
    </xf>
    <xf numFmtId="0" fontId="0" fillId="0" borderId="0" xfId="0" applyBorder="1" applyAlignment="1"/>
    <xf numFmtId="0" fontId="7" fillId="0" borderId="0" xfId="0" applyFont="1"/>
    <xf numFmtId="0" fontId="1" fillId="0" borderId="0" xfId="0" applyFont="1" applyAlignment="1"/>
    <xf numFmtId="0" fontId="3" fillId="0" borderId="0" xfId="1" applyBorder="1" applyAlignment="1" applyProtection="1"/>
    <xf numFmtId="0" fontId="1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/>
    <xf numFmtId="0" fontId="1" fillId="0" borderId="13" xfId="0" applyFont="1" applyBorder="1" applyAlignment="1">
      <alignment horizontal="center" wrapText="1"/>
    </xf>
    <xf numFmtId="0" fontId="0" fillId="0" borderId="14" xfId="0" applyBorder="1" applyAlignment="1"/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 applyProtection="1">
      <protection hidden="1"/>
    </xf>
    <xf numFmtId="0" fontId="0" fillId="0" borderId="0" xfId="0" applyFill="1" applyBorder="1"/>
    <xf numFmtId="16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" fillId="6" borderId="37" xfId="0" applyFont="1" applyFill="1" applyBorder="1" applyAlignment="1" applyProtection="1">
      <alignment horizontal="left"/>
      <protection hidden="1"/>
    </xf>
    <xf numFmtId="6" fontId="1" fillId="3" borderId="37" xfId="0" applyNumberFormat="1" applyFont="1" applyFill="1" applyBorder="1" applyAlignment="1" applyProtection="1">
      <alignment horizontal="center"/>
      <protection hidden="1"/>
    </xf>
    <xf numFmtId="168" fontId="1" fillId="6" borderId="37" xfId="0" applyNumberFormat="1" applyFont="1" applyFill="1" applyBorder="1" applyAlignment="1">
      <alignment horizontal="center" wrapText="1"/>
    </xf>
    <xf numFmtId="0" fontId="4" fillId="6" borderId="37" xfId="0" applyFont="1" applyFill="1" applyBorder="1" applyAlignment="1">
      <alignment vertical="center"/>
    </xf>
    <xf numFmtId="0" fontId="4" fillId="7" borderId="11" xfId="0" applyFont="1" applyFill="1" applyBorder="1"/>
    <xf numFmtId="0" fontId="0" fillId="7" borderId="12" xfId="0" applyFill="1" applyBorder="1" applyAlignment="1"/>
    <xf numFmtId="165" fontId="1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3" borderId="7" xfId="0" applyNumberFormat="1" applyFont="1" applyFill="1" applyBorder="1" applyAlignment="1" applyProtection="1">
      <alignment horizontal="center" vertical="center"/>
      <protection hidden="1"/>
    </xf>
    <xf numFmtId="0" fontId="1" fillId="6" borderId="26" xfId="0" applyFont="1" applyFill="1" applyBorder="1" applyAlignment="1">
      <alignment horizontal="center"/>
    </xf>
    <xf numFmtId="166" fontId="1" fillId="3" borderId="37" xfId="0" applyNumberFormat="1" applyFont="1" applyFill="1" applyBorder="1" applyAlignment="1" applyProtection="1">
      <alignment horizontal="center"/>
      <protection hidden="1"/>
    </xf>
    <xf numFmtId="0" fontId="4" fillId="8" borderId="0" xfId="0" applyFont="1" applyFill="1"/>
    <xf numFmtId="0" fontId="9" fillId="0" borderId="0" xfId="0" applyFont="1" applyFill="1" applyBorder="1" applyProtection="1">
      <protection hidden="1"/>
    </xf>
    <xf numFmtId="166" fontId="0" fillId="9" borderId="0" xfId="0" applyNumberFormat="1" applyFill="1"/>
    <xf numFmtId="0" fontId="11" fillId="0" borderId="0" xfId="0" applyFont="1" applyAlignment="1">
      <alignment vertical="center"/>
    </xf>
    <xf numFmtId="0" fontId="2" fillId="0" borderId="0" xfId="0" applyFont="1"/>
    <xf numFmtId="10" fontId="10" fillId="0" borderId="37" xfId="0" applyNumberFormat="1" applyFont="1" applyBorder="1" applyAlignment="1">
      <alignment horizontal="center" wrapText="1"/>
    </xf>
    <xf numFmtId="0" fontId="1" fillId="5" borderId="37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left" wrapText="1"/>
    </xf>
    <xf numFmtId="0" fontId="0" fillId="5" borderId="22" xfId="0" applyFill="1" applyBorder="1" applyAlignment="1">
      <alignment horizontal="left" wrapText="1"/>
    </xf>
    <xf numFmtId="0" fontId="0" fillId="5" borderId="23" xfId="0" applyFill="1" applyBorder="1" applyAlignment="1">
      <alignment horizontal="left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33" xfId="0" quotePrefix="1" applyFont="1" applyFill="1" applyBorder="1" applyAlignment="1">
      <alignment horizontal="center" vertical="center"/>
    </xf>
    <xf numFmtId="0" fontId="1" fillId="0" borderId="34" xfId="0" quotePrefix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Q65"/>
  <sheetViews>
    <sheetView zoomScale="90" zoomScaleNormal="90" workbookViewId="0">
      <selection activeCell="B7" sqref="B7:B65"/>
    </sheetView>
  </sheetViews>
  <sheetFormatPr defaultRowHeight="13.2" x14ac:dyDescent="0.25"/>
  <cols>
    <col min="1" max="1" width="21" customWidth="1"/>
    <col min="2" max="2" width="9.6640625" bestFit="1" customWidth="1"/>
    <col min="3" max="3" width="2.6640625" customWidth="1"/>
    <col min="4" max="4" width="18.33203125" customWidth="1"/>
    <col min="5" max="5" width="2.6640625" customWidth="1"/>
    <col min="6" max="6" width="97.33203125" customWidth="1"/>
    <col min="7" max="7" width="2.6640625" customWidth="1"/>
  </cols>
  <sheetData>
    <row r="5" spans="1:17" ht="20.25" customHeight="1" thickBot="1" x14ac:dyDescent="0.3">
      <c r="B5" s="31"/>
      <c r="H5" s="2" t="s">
        <v>103</v>
      </c>
    </row>
    <row r="6" spans="1:17" ht="45.75" customHeight="1" thickBot="1" x14ac:dyDescent="0.35">
      <c r="A6" s="49" t="s">
        <v>34</v>
      </c>
      <c r="B6" s="47">
        <v>2025</v>
      </c>
      <c r="D6" s="39" t="s">
        <v>132</v>
      </c>
      <c r="F6" s="55" t="s">
        <v>142</v>
      </c>
      <c r="H6" s="41">
        <v>1.022E-2</v>
      </c>
    </row>
    <row r="7" spans="1:17" ht="20.25" customHeight="1" thickBot="1" x14ac:dyDescent="0.3">
      <c r="A7" s="32" t="s">
        <v>88</v>
      </c>
      <c r="B7" s="54">
        <v>0.3236</v>
      </c>
      <c r="D7" s="40">
        <v>225700</v>
      </c>
      <c r="H7" s="36"/>
    </row>
    <row r="8" spans="1:17" ht="20.25" customHeight="1" thickBot="1" x14ac:dyDescent="0.3">
      <c r="A8" s="32" t="s">
        <v>90</v>
      </c>
      <c r="B8" s="54">
        <v>0.2077</v>
      </c>
      <c r="D8" s="48">
        <f>199300*1.022</f>
        <v>203684.6</v>
      </c>
      <c r="F8" s="2"/>
      <c r="H8" s="36"/>
    </row>
    <row r="9" spans="1:17" ht="20.25" customHeight="1" thickBot="1" x14ac:dyDescent="0.3">
      <c r="A9" s="32" t="s">
        <v>91</v>
      </c>
      <c r="B9" s="54">
        <v>0.18329999999999999</v>
      </c>
      <c r="D9" s="11"/>
      <c r="F9" s="2"/>
      <c r="G9" s="5"/>
      <c r="H9" s="36"/>
      <c r="J9" s="5"/>
      <c r="K9" s="5"/>
      <c r="L9" s="5"/>
      <c r="M9" s="5"/>
      <c r="N9" s="5"/>
      <c r="O9" s="5"/>
      <c r="P9" s="5"/>
      <c r="Q9" s="5"/>
    </row>
    <row r="10" spans="1:17" ht="20.25" customHeight="1" thickBot="1" x14ac:dyDescent="0.3">
      <c r="A10" s="32" t="s">
        <v>14</v>
      </c>
      <c r="B10" s="54">
        <v>0.2379</v>
      </c>
      <c r="G10" s="35"/>
      <c r="H10" s="37"/>
      <c r="J10" s="35"/>
      <c r="K10" s="35"/>
      <c r="L10" s="35"/>
      <c r="M10" s="35"/>
      <c r="N10" s="35"/>
      <c r="O10" s="35"/>
      <c r="P10" s="35"/>
      <c r="Q10" s="35"/>
    </row>
    <row r="11" spans="1:17" ht="20.25" customHeight="1" thickBot="1" x14ac:dyDescent="0.3">
      <c r="A11" s="32" t="s">
        <v>92</v>
      </c>
      <c r="B11" s="54">
        <v>0.20349999999999999</v>
      </c>
      <c r="F11" s="35"/>
      <c r="G11" s="35"/>
      <c r="H11" s="37"/>
      <c r="J11" s="35"/>
      <c r="K11" s="35"/>
      <c r="L11" s="35"/>
      <c r="M11" s="35"/>
      <c r="N11" s="35"/>
      <c r="O11" s="35"/>
      <c r="P11" s="35"/>
      <c r="Q11" s="35"/>
    </row>
    <row r="12" spans="1:17" ht="20.25" customHeight="1" thickBot="1" x14ac:dyDescent="0.3">
      <c r="A12" s="32" t="s">
        <v>117</v>
      </c>
      <c r="B12" s="54">
        <v>0.18240000000000001</v>
      </c>
      <c r="F12" s="35"/>
      <c r="G12" s="35"/>
      <c r="H12" s="37"/>
      <c r="J12" s="35"/>
      <c r="K12" s="35"/>
      <c r="L12" s="35"/>
      <c r="M12" s="35"/>
      <c r="N12" s="35"/>
      <c r="O12" s="35"/>
      <c r="P12" s="35"/>
      <c r="Q12" s="35"/>
    </row>
    <row r="13" spans="1:17" ht="20.25" customHeight="1" thickBot="1" x14ac:dyDescent="0.3">
      <c r="A13" s="32" t="s">
        <v>15</v>
      </c>
      <c r="B13" s="54">
        <v>0.32579999999999998</v>
      </c>
      <c r="F13" s="42" t="s">
        <v>143</v>
      </c>
      <c r="H13" s="37"/>
    </row>
    <row r="14" spans="1:17" ht="20.25" customHeight="1" thickBot="1" x14ac:dyDescent="0.3">
      <c r="A14" s="32" t="s">
        <v>16</v>
      </c>
      <c r="B14" s="54">
        <v>0.22409999999999999</v>
      </c>
      <c r="H14" s="37"/>
    </row>
    <row r="15" spans="1:17" ht="20.25" customHeight="1" thickBot="1" x14ac:dyDescent="0.3">
      <c r="A15" s="32" t="s">
        <v>118</v>
      </c>
      <c r="B15" s="54">
        <v>0.19450000000000001</v>
      </c>
      <c r="H15" s="37"/>
    </row>
    <row r="16" spans="1:17" ht="20.25" customHeight="1" thickBot="1" x14ac:dyDescent="0.3">
      <c r="A16" s="32" t="s">
        <v>93</v>
      </c>
      <c r="B16" s="54">
        <v>0.19670000000000001</v>
      </c>
      <c r="H16" s="37"/>
    </row>
    <row r="17" spans="1:8" ht="20.25" customHeight="1" thickBot="1" x14ac:dyDescent="0.3">
      <c r="A17" s="32" t="s">
        <v>17</v>
      </c>
      <c r="B17" s="54">
        <v>0.30859999999999999</v>
      </c>
      <c r="H17" s="37"/>
    </row>
    <row r="18" spans="1:8" ht="20.25" customHeight="1" thickBot="1" x14ac:dyDescent="0.3">
      <c r="A18" s="32" t="s">
        <v>40</v>
      </c>
      <c r="B18" s="54">
        <v>0.21929999999999999</v>
      </c>
      <c r="H18" s="37"/>
    </row>
    <row r="19" spans="1:8" ht="20.25" customHeight="1" thickBot="1" x14ac:dyDescent="0.3">
      <c r="A19" s="32" t="s">
        <v>41</v>
      </c>
      <c r="B19" s="54">
        <v>0.2223</v>
      </c>
      <c r="H19" s="37"/>
    </row>
    <row r="20" spans="1:8" ht="20.25" customHeight="1" thickBot="1" x14ac:dyDescent="0.3">
      <c r="A20" s="32" t="s">
        <v>94</v>
      </c>
      <c r="B20" s="54">
        <v>0.20150000000000001</v>
      </c>
      <c r="H20" s="37"/>
    </row>
    <row r="21" spans="1:8" ht="20.25" customHeight="1" thickBot="1" x14ac:dyDescent="0.3">
      <c r="A21" s="32" t="s">
        <v>35</v>
      </c>
      <c r="B21" s="54">
        <v>0.2215</v>
      </c>
      <c r="H21" s="37"/>
    </row>
    <row r="22" spans="1:8" ht="20.25" customHeight="1" thickBot="1" x14ac:dyDescent="0.3">
      <c r="A22" s="32" t="s">
        <v>119</v>
      </c>
      <c r="B22" s="54">
        <v>0.17630000000000001</v>
      </c>
      <c r="H22" s="37"/>
    </row>
    <row r="23" spans="1:8" ht="20.25" customHeight="1" thickBot="1" x14ac:dyDescent="0.3">
      <c r="A23" s="32" t="s">
        <v>42</v>
      </c>
      <c r="B23" s="54">
        <v>0.27260000000000001</v>
      </c>
      <c r="H23" s="37"/>
    </row>
    <row r="24" spans="1:8" ht="20.25" customHeight="1" thickBot="1" x14ac:dyDescent="0.3">
      <c r="A24" s="32" t="s">
        <v>95</v>
      </c>
      <c r="B24" s="54">
        <v>0.1893</v>
      </c>
      <c r="H24" s="37"/>
    </row>
    <row r="25" spans="1:8" ht="20.25" customHeight="1" thickBot="1" x14ac:dyDescent="0.3">
      <c r="A25" s="32" t="s">
        <v>43</v>
      </c>
      <c r="B25" s="54">
        <v>0.2142</v>
      </c>
      <c r="H25" s="37"/>
    </row>
    <row r="26" spans="1:8" ht="20.25" customHeight="1" thickBot="1" x14ac:dyDescent="0.3">
      <c r="A26" s="32" t="s">
        <v>18</v>
      </c>
      <c r="B26" s="54">
        <v>0.30520000000000003</v>
      </c>
      <c r="H26" s="37"/>
    </row>
    <row r="27" spans="1:8" ht="20.25" customHeight="1" thickBot="1" x14ac:dyDescent="0.3">
      <c r="A27" s="32" t="s">
        <v>129</v>
      </c>
      <c r="B27" s="54">
        <v>0.18010000000000001</v>
      </c>
      <c r="H27" s="37"/>
    </row>
    <row r="28" spans="1:8" ht="20.25" customHeight="1" thickBot="1" x14ac:dyDescent="0.3">
      <c r="A28" s="32" t="s">
        <v>44</v>
      </c>
      <c r="B28" s="54">
        <v>0.29120000000000001</v>
      </c>
      <c r="H28" s="37"/>
    </row>
    <row r="29" spans="1:8" ht="20.25" customHeight="1" thickBot="1" x14ac:dyDescent="0.3">
      <c r="A29" s="32" t="s">
        <v>134</v>
      </c>
      <c r="B29" s="54">
        <v>0.17649999999999999</v>
      </c>
      <c r="H29" s="37"/>
    </row>
    <row r="30" spans="1:8" ht="20.25" customHeight="1" thickBot="1" x14ac:dyDescent="0.3">
      <c r="A30" s="32" t="s">
        <v>96</v>
      </c>
      <c r="B30" s="54">
        <v>0.1943</v>
      </c>
      <c r="H30" s="37"/>
    </row>
    <row r="31" spans="1:8" ht="20.25" customHeight="1" thickBot="1" x14ac:dyDescent="0.3">
      <c r="A31" s="32" t="s">
        <v>19</v>
      </c>
      <c r="B31" s="54">
        <v>0.32079999999999997</v>
      </c>
      <c r="H31" s="38"/>
    </row>
    <row r="32" spans="1:8" ht="20.25" customHeight="1" thickBot="1" x14ac:dyDescent="0.3">
      <c r="A32" s="32" t="s">
        <v>89</v>
      </c>
      <c r="B32" s="54">
        <v>0.22209999999999999</v>
      </c>
      <c r="H32" s="37"/>
    </row>
    <row r="33" spans="1:8" ht="20.25" customHeight="1" thickBot="1" x14ac:dyDescent="0.3">
      <c r="A33" s="32" t="s">
        <v>20</v>
      </c>
      <c r="B33" s="54">
        <v>0.35</v>
      </c>
      <c r="H33" s="37"/>
    </row>
    <row r="34" spans="1:8" ht="20.25" customHeight="1" thickBot="1" x14ac:dyDescent="0.3">
      <c r="A34" s="32" t="s">
        <v>21</v>
      </c>
      <c r="B34" s="54">
        <v>0.21909999999999999</v>
      </c>
      <c r="H34" s="37"/>
    </row>
    <row r="35" spans="1:8" ht="20.25" customHeight="1" thickBot="1" x14ac:dyDescent="0.3">
      <c r="A35" s="32" t="s">
        <v>22</v>
      </c>
      <c r="B35" s="54">
        <v>0.18149999999999999</v>
      </c>
      <c r="H35" s="37"/>
    </row>
    <row r="36" spans="1:8" ht="20.25" customHeight="1" thickBot="1" x14ac:dyDescent="0.3">
      <c r="A36" s="32" t="s">
        <v>97</v>
      </c>
      <c r="B36" s="54">
        <v>0.18970000000000001</v>
      </c>
      <c r="H36" s="37"/>
    </row>
    <row r="37" spans="1:8" ht="20.25" customHeight="1" thickBot="1" x14ac:dyDescent="0.3">
      <c r="A37" s="32" t="s">
        <v>98</v>
      </c>
      <c r="B37" s="54">
        <v>0.21590000000000001</v>
      </c>
      <c r="H37" s="37"/>
    </row>
    <row r="38" spans="1:8" ht="20.25" customHeight="1" thickBot="1" x14ac:dyDescent="0.3">
      <c r="A38" s="32" t="s">
        <v>99</v>
      </c>
      <c r="B38" s="54">
        <v>0.19570000000000001</v>
      </c>
      <c r="H38" s="37"/>
    </row>
    <row r="39" spans="1:8" ht="20.25" customHeight="1" thickBot="1" x14ac:dyDescent="0.3">
      <c r="A39" s="32" t="s">
        <v>23</v>
      </c>
      <c r="B39" s="54">
        <v>0.36470000000000002</v>
      </c>
      <c r="H39" s="37"/>
    </row>
    <row r="40" spans="1:8" ht="20.25" customHeight="1" thickBot="1" x14ac:dyDescent="0.3">
      <c r="A40" s="32" t="s">
        <v>45</v>
      </c>
      <c r="B40" s="54">
        <v>0.2467</v>
      </c>
      <c r="H40" s="37"/>
    </row>
    <row r="41" spans="1:8" ht="20.25" customHeight="1" thickBot="1" x14ac:dyDescent="0.3">
      <c r="A41" s="32" t="s">
        <v>46</v>
      </c>
      <c r="B41" s="54">
        <v>0.22420000000000001</v>
      </c>
      <c r="H41" s="37"/>
    </row>
    <row r="42" spans="1:8" ht="20.25" customHeight="1" thickBot="1" x14ac:dyDescent="0.3">
      <c r="A42" s="32" t="s">
        <v>47</v>
      </c>
      <c r="B42" s="54">
        <v>0.2762</v>
      </c>
      <c r="H42" s="37"/>
    </row>
    <row r="43" spans="1:8" ht="20.25" customHeight="1" thickBot="1" x14ac:dyDescent="0.3">
      <c r="A43" s="32" t="s">
        <v>24</v>
      </c>
      <c r="B43" s="54">
        <v>0.3795</v>
      </c>
      <c r="H43" s="37"/>
    </row>
    <row r="44" spans="1:8" ht="20.25" customHeight="1" thickBot="1" x14ac:dyDescent="0.3">
      <c r="A44" s="32" t="s">
        <v>120</v>
      </c>
      <c r="B44" s="54">
        <v>0.18229999999999999</v>
      </c>
      <c r="H44" s="37"/>
    </row>
    <row r="45" spans="1:8" ht="20.25" customHeight="1" thickBot="1" x14ac:dyDescent="0.3">
      <c r="A45" s="32" t="s">
        <v>100</v>
      </c>
      <c r="B45" s="54">
        <v>0.17929999999999999</v>
      </c>
      <c r="H45" s="37"/>
    </row>
    <row r="46" spans="1:8" ht="20.25" customHeight="1" thickBot="1" x14ac:dyDescent="0.3">
      <c r="A46" s="32" t="s">
        <v>48</v>
      </c>
      <c r="B46" s="54">
        <v>0.28989999999999999</v>
      </c>
      <c r="H46" s="37"/>
    </row>
    <row r="47" spans="1:8" ht="20.25" customHeight="1" thickBot="1" x14ac:dyDescent="0.3">
      <c r="A47" s="32" t="s">
        <v>25</v>
      </c>
      <c r="B47" s="54">
        <v>0.22450000000000001</v>
      </c>
      <c r="H47" s="37"/>
    </row>
    <row r="48" spans="1:8" ht="20.25" customHeight="1" thickBot="1" x14ac:dyDescent="0.3">
      <c r="A48" s="32" t="s">
        <v>26</v>
      </c>
      <c r="B48" s="54">
        <v>0.21029999999999999</v>
      </c>
      <c r="H48" s="37"/>
    </row>
    <row r="49" spans="1:8" ht="20.25" customHeight="1" thickBot="1" x14ac:dyDescent="0.3">
      <c r="A49" s="32" t="s">
        <v>36</v>
      </c>
      <c r="B49" s="54">
        <v>0.26129999999999998</v>
      </c>
      <c r="H49" s="37"/>
    </row>
    <row r="50" spans="1:8" ht="20.25" customHeight="1" thickBot="1" x14ac:dyDescent="0.3">
      <c r="A50" s="32" t="s">
        <v>27</v>
      </c>
      <c r="B50" s="54">
        <v>0.22239999999999999</v>
      </c>
      <c r="H50" s="37"/>
    </row>
    <row r="51" spans="1:8" ht="20.25" customHeight="1" thickBot="1" x14ac:dyDescent="0.3">
      <c r="A51" s="32" t="s">
        <v>135</v>
      </c>
      <c r="B51" s="54">
        <v>0.17519999999999999</v>
      </c>
      <c r="H51" s="37"/>
    </row>
    <row r="52" spans="1:8" ht="20.25" customHeight="1" thickBot="1" x14ac:dyDescent="0.3">
      <c r="A52" s="50" t="s">
        <v>28</v>
      </c>
      <c r="B52" s="54">
        <v>0.2228</v>
      </c>
      <c r="H52" s="37"/>
    </row>
    <row r="53" spans="1:8" ht="20.25" customHeight="1" thickBot="1" x14ac:dyDescent="0.3">
      <c r="A53" s="32" t="s">
        <v>136</v>
      </c>
      <c r="B53" s="54">
        <v>0.17879999999999999</v>
      </c>
      <c r="H53" s="37"/>
    </row>
    <row r="54" spans="1:8" ht="20.25" customHeight="1" thickBot="1" x14ac:dyDescent="0.3">
      <c r="A54" s="32" t="s">
        <v>29</v>
      </c>
      <c r="B54" s="54">
        <v>0.29759999999999998</v>
      </c>
      <c r="H54" s="37"/>
    </row>
    <row r="55" spans="1:8" ht="20.25" customHeight="1" thickBot="1" x14ac:dyDescent="0.3">
      <c r="A55" s="32" t="s">
        <v>121</v>
      </c>
      <c r="B55" s="54">
        <v>0.18779999999999999</v>
      </c>
      <c r="H55" s="37"/>
    </row>
    <row r="56" spans="1:8" ht="20.25" customHeight="1" thickBot="1" x14ac:dyDescent="0.3">
      <c r="A56" s="50" t="s">
        <v>30</v>
      </c>
      <c r="B56" s="54">
        <v>0.3372</v>
      </c>
      <c r="H56" s="37"/>
    </row>
    <row r="57" spans="1:8" ht="20.25" customHeight="1" thickBot="1" x14ac:dyDescent="0.3">
      <c r="A57" s="50" t="s">
        <v>49</v>
      </c>
      <c r="B57" s="54">
        <v>0.46339999999999998</v>
      </c>
      <c r="H57" s="37"/>
    </row>
    <row r="58" spans="1:8" ht="20.25" customHeight="1" thickBot="1" x14ac:dyDescent="0.3">
      <c r="A58" s="50" t="s">
        <v>31</v>
      </c>
      <c r="B58" s="54">
        <v>0.31569999999999998</v>
      </c>
      <c r="H58" s="37"/>
    </row>
    <row r="59" spans="1:8" ht="20.25" customHeight="1" thickBot="1" x14ac:dyDescent="0.3">
      <c r="A59" s="50" t="s">
        <v>137</v>
      </c>
      <c r="B59" s="54">
        <v>0.1767</v>
      </c>
      <c r="H59" s="37"/>
    </row>
    <row r="60" spans="1:8" ht="20.25" customHeight="1" thickBot="1" x14ac:dyDescent="0.3">
      <c r="A60" s="32" t="s">
        <v>101</v>
      </c>
      <c r="B60" s="54">
        <v>0.20030000000000001</v>
      </c>
      <c r="H60" s="37"/>
    </row>
    <row r="61" spans="1:8" ht="20.25" customHeight="1" thickBot="1" x14ac:dyDescent="0.3">
      <c r="A61" s="32" t="s">
        <v>102</v>
      </c>
      <c r="B61" s="54">
        <v>0.1928</v>
      </c>
      <c r="H61" s="37"/>
    </row>
    <row r="62" spans="1:8" ht="14.4" thickBot="1" x14ac:dyDescent="0.3">
      <c r="A62" s="1" t="s">
        <v>122</v>
      </c>
      <c r="B62" s="54">
        <v>0.188</v>
      </c>
    </row>
    <row r="63" spans="1:8" ht="14.4" thickBot="1" x14ac:dyDescent="0.3">
      <c r="A63" t="s">
        <v>37</v>
      </c>
      <c r="B63" s="54">
        <v>0.33939999999999998</v>
      </c>
    </row>
    <row r="64" spans="1:8" ht="14.4" thickBot="1" x14ac:dyDescent="0.3">
      <c r="A64" t="s">
        <v>38</v>
      </c>
      <c r="B64" s="54">
        <v>0.1706</v>
      </c>
    </row>
    <row r="65" spans="1:2" ht="14.4" thickBot="1" x14ac:dyDescent="0.3">
      <c r="A65" t="s">
        <v>39</v>
      </c>
      <c r="B65" s="54">
        <v>0.22620000000000001</v>
      </c>
    </row>
  </sheetData>
  <sheetProtection algorithmName="SHA-512" hashValue="bwbfXeYVQrgPbRWfTdNY/QnHW7Gu/PPGcZEpqqmR3CtaYB+HQhpO0vm6mJrPP1XxvEO9+Z16sIj4VVFJO4bX2w==" saltValue="WG51PiJj7pwsI790wgIxng==" spinCount="100000" sheet="1" objects="1" scenarios="1"/>
  <phoneticPr fontId="5" type="noConversion"/>
  <conditionalFormatting sqref="F13">
    <cfRule type="cellIs" dxfId="62" priority="1" stopIfTrue="1" operator="greaterThan">
      <formula>165200</formula>
    </cfRule>
  </conditionalFormatting>
  <conditionalFormatting sqref="G10 J10:Q12 F11:G12">
    <cfRule type="cellIs" dxfId="61" priority="2" stopIfTrue="1" operator="greaterThan">
      <formula>165200</formula>
    </cfRule>
  </conditionalFormatting>
  <pageMargins left="0.75" right="0.75" top="0.5" bottom="0.5" header="0.5" footer="0.5"/>
  <pageSetup scale="94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117</v>
      </c>
      <c r="N4" s="14">
        <f>VLOOKUP(M4,'Locality and Max Pay'!A:B,2,FALSE)</f>
        <v>0.18240000000000001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96644.989295999985</v>
      </c>
      <c r="G10" s="10">
        <f>IF('NO LOCALITY'!G10*(1+$N$4)&gt;'Locality and Max Pay'!$D$7,'Locality and Max Pay'!$D$7,'NO LOCALITY'!G10*(1+$N$4))</f>
        <v>109693.32547679999</v>
      </c>
      <c r="H10" s="10">
        <f>IF('NO LOCALITY'!H10*(1+$N$4)&gt;'Locality and Max Pay'!$D$7,'Locality and Max Pay'!$D$7,'NO LOCALITY'!H10*(1+$N$4))</f>
        <v>121214.48564159998</v>
      </c>
      <c r="I10" s="10">
        <f>IF('NO LOCALITY'!I10*(1+$N$4)&gt;'Locality and Max Pay'!$D$7,'Locality and Max Pay'!$D$7,'NO LOCALITY'!I10*(1+$N$4))</f>
        <v>133941.75410879997</v>
      </c>
      <c r="J10" s="10">
        <f>IF('NO LOCALITY'!J10*(1+$N$4)&gt;'Locality and Max Pay'!$D$7,'Locality and Max Pay'!$D$7,'NO LOCALITY'!J10*(1+$N$4))</f>
        <v>148008.60846719996</v>
      </c>
      <c r="K10" s="10">
        <f>IF('NO LOCALITY'!K10*(1+$N$4)&gt;'Locality and Max Pay'!$D$7,'Locality and Max Pay'!$D$7,'NO LOCALITY'!K10*(1+$N$4))</f>
        <v>163543.71630239996</v>
      </c>
      <c r="L10" s="10">
        <f>IF('NO LOCALITY'!L10*(1+$N$4)&gt;'Locality and Max Pay'!$D$7,'Locality and Max Pay'!$D$7,'NO LOCALITY'!L10*(1+$N$4))</f>
        <v>188078.34012479996</v>
      </c>
      <c r="M10" s="10">
        <f>IF('NO LOCALITY'!M10*(1+$N$4)&gt;'Locality and Max Pay'!$D$7,'Locality and Max Pay'!$D$7,'NO LOCALITY'!M10*(1+$N$4))</f>
        <v>197948.46669119998</v>
      </c>
      <c r="N10" s="10">
        <f>IF('NO LOCALITY'!N10*(1+$N$4)&gt;'Locality and Max Pay'!$D$7,'Locality and Max Pay'!$D$7,'NO LOCALITY'!N10*(1+$N$4))</f>
        <v>207848.65577759995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71590.88512799998</v>
      </c>
      <c r="G11" s="10">
        <f>IF('NO LOCALITY'!G11*(1+$N$4)&gt;'Locality and Max Pay'!$D$7,'Locality and Max Pay'!$D$7,'NO LOCALITY'!G11*(1+$N$4))</f>
        <v>81255.384057599978</v>
      </c>
      <c r="H11" s="10">
        <f>IF('NO LOCALITY'!H11*(1+$N$4)&gt;'Locality and Max Pay'!$D$7,'Locality and Max Pay'!$D$7,'NO LOCALITY'!H11*(1+$N$4))</f>
        <v>89790.734735999999</v>
      </c>
      <c r="I11" s="10">
        <f>IF('NO LOCALITY'!I11*(1+$N$4)&gt;'Locality and Max Pay'!$D$7,'Locality and Max Pay'!$D$7,'NO LOCALITY'!I11*(1+$N$4))</f>
        <v>99217.138507199983</v>
      </c>
      <c r="J11" s="10">
        <f>IF('NO LOCALITY'!J11*(1+$N$4)&gt;'Locality and Max Pay'!$D$7,'Locality and Max Pay'!$D$7,'NO LOCALITY'!J11*(1+$N$4))</f>
        <v>109635.60543839999</v>
      </c>
      <c r="K11" s="10">
        <f>IF('NO LOCALITY'!K11*(1+$N$4)&gt;'Locality and Max Pay'!$D$7,'Locality and Max Pay'!$D$7,'NO LOCALITY'!K11*(1+$N$4))</f>
        <v>121143.53809439998</v>
      </c>
      <c r="L11" s="10">
        <f>IF('NO LOCALITY'!L11*(1+$N$4)&gt;'Locality and Max Pay'!$D$7,'Locality and Max Pay'!$D$7,'NO LOCALITY'!L11*(1+$N$4))</f>
        <v>139318.13518559997</v>
      </c>
      <c r="M11" s="10">
        <f>IF('NO LOCALITY'!M11*(1+$N$4)&gt;'Locality and Max Pay'!$D$7,'Locality and Max Pay'!$D$7,'NO LOCALITY'!M11*(1+$N$4))</f>
        <v>146625.73254719996</v>
      </c>
      <c r="N11" s="10">
        <f>IF('NO LOCALITY'!N11*(1+$N$4)&gt;'Locality and Max Pay'!$D$7,'Locality and Max Pay'!$D$7,'NO LOCALITY'!N11*(1+$N$4))</f>
        <v>153962.18992799998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Wl7/s8Cg3AjoiQlqiVe9EpcjaUav9Zty9nZQTUrYYR6I1ozBx35GroHqcRbAb/GiS8E2/DlLughFhjFnMwNwpA==" saltValue="PV+M9LcwrzD8NQCkTL4dgA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53" priority="1" stopIfTrue="1" operator="greaterThan">
      <formula>165200</formula>
    </cfRule>
  </conditionalFormatting>
  <hyperlinks>
    <hyperlink ref="C15" location="'LOCALITY INDEX'!A1" display="Return to LOCALITY INDEX" xr:uid="{00000000-0004-0000-0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15</v>
      </c>
      <c r="N4" s="14">
        <f>VLOOKUP(M4,'Locality and Max Pay'!A:B,2,FALSE)</f>
        <v>0.32579999999999998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108365.97328199999</v>
      </c>
      <c r="G10" s="10">
        <f>IF('NO LOCALITY'!G10*(1+$N$4)&gt;'Locality and Max Pay'!$D$7,'Locality and Max Pay'!$D$7,'NO LOCALITY'!G10*(1+$N$4))</f>
        <v>122996.7954306</v>
      </c>
      <c r="H10" s="10">
        <f>IF('NO LOCALITY'!H10*(1+$N$4)&gt;'Locality and Max Pay'!$D$7,'Locality and Max Pay'!$D$7,'NO LOCALITY'!H10*(1+$N$4))</f>
        <v>135915.22755720001</v>
      </c>
      <c r="I10" s="10">
        <f>IF('NO LOCALITY'!I10*(1+$N$4)&gt;'Locality and Max Pay'!$D$7,'Locality and Max Pay'!$D$7,'NO LOCALITY'!I10*(1+$N$4))</f>
        <v>150186.04329959999</v>
      </c>
      <c r="J10" s="10">
        <f>IF('NO LOCALITY'!J10*(1+$N$4)&gt;'Locality and Max Pay'!$D$7,'Locality and Max Pay'!$D$7,'NO LOCALITY'!J10*(1+$N$4))</f>
        <v>165958.90824239998</v>
      </c>
      <c r="K10" s="10">
        <f>IF('NO LOCALITY'!K10*(1+$N$4)&gt;'Locality and Max Pay'!$D$7,'Locality and Max Pay'!$D$7,'NO LOCALITY'!K10*(1+$N$4))</f>
        <v>183378.09461579999</v>
      </c>
      <c r="L10" s="10">
        <f>IF('NO LOCALITY'!L10*(1+$N$4)&gt;'Locality and Max Pay'!$D$7,'Locality and Max Pay'!$D$7,'NO LOCALITY'!L10*(1+$N$4))</f>
        <v>210888.24707159997</v>
      </c>
      <c r="M10" s="10">
        <f>IF('NO LOCALITY'!M10*(1+$N$4)&gt;'Locality and Max Pay'!$D$7,'Locality and Max Pay'!$D$7,'NO LOCALITY'!M10*(1+$N$4))</f>
        <v>221955.41030040002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80273.338550999993</v>
      </c>
      <c r="G11" s="10">
        <f>IF('NO LOCALITY'!G11*(1+$N$4)&gt;'Locality and Max Pay'!$D$7,'Locality and Max Pay'!$D$7,'NO LOCALITY'!G11*(1+$N$4))</f>
        <v>91109.935879199984</v>
      </c>
      <c r="H11" s="10">
        <f>IF('NO LOCALITY'!H11*(1+$N$4)&gt;'Locality and Max Pay'!$D$7,'Locality and Max Pay'!$D$7,'NO LOCALITY'!H11*(1+$N$4))</f>
        <v>100680.443262</v>
      </c>
      <c r="I11" s="10">
        <f>IF('NO LOCALITY'!I11*(1+$N$4)&gt;'Locality and Max Pay'!$D$7,'Locality and Max Pay'!$D$7,'NO LOCALITY'!I11*(1+$N$4))</f>
        <v>111250.06954739999</v>
      </c>
      <c r="J11" s="10">
        <f>IF('NO LOCALITY'!J11*(1+$N$4)&gt;'Locality and Max Pay'!$D$7,'Locality and Max Pay'!$D$7,'NO LOCALITY'!J11*(1+$N$4))</f>
        <v>122932.0751778</v>
      </c>
      <c r="K11" s="10">
        <f>IF('NO LOCALITY'!K11*(1+$N$4)&gt;'Locality and Max Pay'!$D$7,'Locality and Max Pay'!$D$7,'NO LOCALITY'!K11*(1+$N$4))</f>
        <v>135835.67557980001</v>
      </c>
      <c r="L11" s="10">
        <f>IF('NO LOCALITY'!L11*(1+$N$4)&gt;'Locality and Max Pay'!$D$7,'Locality and Max Pay'!$D$7,'NO LOCALITY'!L11*(1+$N$4))</f>
        <v>156214.4651802</v>
      </c>
      <c r="M11" s="10">
        <f>IF('NO LOCALITY'!M11*(1+$N$4)&gt;'Locality and Max Pay'!$D$7,'Locality and Max Pay'!$D$7,'NO LOCALITY'!M11*(1+$N$4))</f>
        <v>164408.3188524</v>
      </c>
      <c r="N11" s="10">
        <f>IF('NO LOCALITY'!N11*(1+$N$4)&gt;'Locality and Max Pay'!$D$7,'Locality and Max Pay'!$D$7,'NO LOCALITY'!N11*(1+$N$4))</f>
        <v>172634.53265099999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qReQruZVP6uAjhYPk1GlMboEv6YpFvWpqiafjpTtIjYD4D6cQ3wevncm0aX+vGB3bmw6Evs3i+O4OwSPRhwedQ==" saltValue="kBYg33lccLghQBy3KgkWOA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52" priority="1" stopIfTrue="1" operator="greaterThan">
      <formula>165200</formula>
    </cfRule>
  </conditionalFormatting>
  <hyperlinks>
    <hyperlink ref="C15" location="'LOCALITY INDEX'!A1" display="Return to LOCALITY INDEX" xr:uid="{00000000-0004-0000-0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16</v>
      </c>
      <c r="N4" s="14">
        <f>VLOOKUP(M4,'Locality and Max Pay'!A:B,2,FALSE)</f>
        <v>0.22409999999999999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100053.392589</v>
      </c>
      <c r="G10" s="10">
        <f>IF('NO LOCALITY'!G10*(1+$N$4)&gt;'Locality and Max Pay'!$D$7,'Locality and Max Pay'!$D$7,'NO LOCALITY'!G10*(1+$N$4))</f>
        <v>113561.90774369999</v>
      </c>
      <c r="H10" s="10">
        <f>IF('NO LOCALITY'!H10*(1+$N$4)&gt;'Locality and Max Pay'!$D$7,'Locality and Max Pay'!$D$7,'NO LOCALITY'!H10*(1+$N$4))</f>
        <v>125489.38757939999</v>
      </c>
      <c r="I10" s="10">
        <f>IF('NO LOCALITY'!I10*(1+$N$4)&gt;'Locality and Max Pay'!$D$7,'Locality and Max Pay'!$D$7,'NO LOCALITY'!I10*(1+$N$4))</f>
        <v>138665.51184419999</v>
      </c>
      <c r="J10" s="10">
        <f>IF('NO LOCALITY'!J10*(1+$N$4)&gt;'Locality and Max Pay'!$D$7,'Locality and Max Pay'!$D$7,'NO LOCALITY'!J10*(1+$N$4))</f>
        <v>153228.46551479999</v>
      </c>
      <c r="K10" s="10">
        <f>IF('NO LOCALITY'!K10*(1+$N$4)&gt;'Locality and Max Pay'!$D$7,'Locality and Max Pay'!$D$7,'NO LOCALITY'!K10*(1+$N$4))</f>
        <v>169311.45392909998</v>
      </c>
      <c r="L10" s="10">
        <f>IF('NO LOCALITY'!L10*(1+$N$4)&gt;'Locality and Max Pay'!$D$7,'Locality and Max Pay'!$D$7,'NO LOCALITY'!L10*(1+$N$4))</f>
        <v>194711.34653819996</v>
      </c>
      <c r="M10" s="10">
        <f>IF('NO LOCALITY'!M10*(1+$N$4)&gt;'Locality and Max Pay'!$D$7,'Locality and Max Pay'!$D$7,'NO LOCALITY'!M10*(1+$N$4))</f>
        <v>204929.56535579998</v>
      </c>
      <c r="N10" s="10">
        <f>IF('NO LOCALITY'!N10*(1+$N$4)&gt;'Locality and Max Pay'!$D$7,'Locality and Max Pay'!$D$7,'NO LOCALITY'!N10*(1+$N$4))</f>
        <v>215178.90691589998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74115.698989499986</v>
      </c>
      <c r="G11" s="10">
        <f>IF('NO LOCALITY'!G11*(1+$N$4)&gt;'Locality and Max Pay'!$D$7,'Locality and Max Pay'!$D$7,'NO LOCALITY'!G11*(1+$N$4))</f>
        <v>84121.038248399986</v>
      </c>
      <c r="H11" s="10">
        <f>IF('NO LOCALITY'!H11*(1+$N$4)&gt;'Locality and Max Pay'!$D$7,'Locality and Max Pay'!$D$7,'NO LOCALITY'!H11*(1+$N$4))</f>
        <v>92957.407298999999</v>
      </c>
      <c r="I11" s="10">
        <f>IF('NO LOCALITY'!I11*(1+$N$4)&gt;'Locality and Max Pay'!$D$7,'Locality and Max Pay'!$D$7,'NO LOCALITY'!I11*(1+$N$4))</f>
        <v>102716.25443729998</v>
      </c>
      <c r="J11" s="10">
        <f>IF('NO LOCALITY'!J11*(1+$N$4)&gt;'Locality and Max Pay'!$D$7,'Locality and Max Pay'!$D$7,'NO LOCALITY'!J11*(1+$N$4))</f>
        <v>113502.15207809999</v>
      </c>
      <c r="K11" s="10">
        <f>IF('NO LOCALITY'!K11*(1+$N$4)&gt;'Locality and Max Pay'!$D$7,'Locality and Max Pay'!$D$7,'NO LOCALITY'!K11*(1+$N$4))</f>
        <v>125415.93790709999</v>
      </c>
      <c r="L11" s="10">
        <f>IF('NO LOCALITY'!L11*(1+$N$4)&gt;'Locality and Max Pay'!$D$7,'Locality and Max Pay'!$D$7,'NO LOCALITY'!L11*(1+$N$4))</f>
        <v>144231.50311289998</v>
      </c>
      <c r="M11" s="10">
        <f>IF('NO LOCALITY'!M11*(1+$N$4)&gt;'Locality and Max Pay'!$D$7,'Locality and Max Pay'!$D$7,'NO LOCALITY'!M11*(1+$N$4))</f>
        <v>151796.81935979996</v>
      </c>
      <c r="N11" s="10">
        <f>IF('NO LOCALITY'!N11*(1+$N$4)&gt;'Locality and Max Pay'!$D$7,'Locality and Max Pay'!$D$7,'NO LOCALITY'!N11*(1+$N$4))</f>
        <v>159392.01343949998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t2rBTRs9IjFbXvQ1MTQxsw9eD7PsXDNQVG0Wqu81OERb3WZOv/MNrAks2Ab2TbETdtyogjORg74gxxCnQjSuzQ==" saltValue="NONrYcxkXe/9Blzq7+0PFw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51" priority="1" stopIfTrue="1" operator="greaterThan">
      <formula>165200</formula>
    </cfRule>
  </conditionalFormatting>
  <hyperlinks>
    <hyperlink ref="C15" location="'LOCALITY INDEX'!A1" display="Return to LOCALITY INDEX" xr:uid="{00000000-0004-0000-0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118</v>
      </c>
      <c r="N4" s="14">
        <f>VLOOKUP(M4,'Locality and Max Pay'!A:B,2,FALSE)</f>
        <v>0.19450000000000001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97633.998405000006</v>
      </c>
      <c r="G10" s="10">
        <f>IF('NO LOCALITY'!G10*(1+$N$4)&gt;'Locality and Max Pay'!$D$7,'Locality and Max Pay'!$D$7,'NO LOCALITY'!G10*(1+$N$4))</f>
        <v>110815.8637365</v>
      </c>
      <c r="H10" s="10">
        <f>IF('NO LOCALITY'!H10*(1+$N$4)&gt;'Locality and Max Pay'!$D$7,'Locality and Max Pay'!$D$7,'NO LOCALITY'!H10*(1+$N$4))</f>
        <v>122454.92481300001</v>
      </c>
      <c r="I10" s="10">
        <f>IF('NO LOCALITY'!I10*(1+$N$4)&gt;'Locality and Max Pay'!$D$7,'Locality and Max Pay'!$D$7,'NO LOCALITY'!I10*(1+$N$4))</f>
        <v>135312.43680900001</v>
      </c>
      <c r="J10" s="10">
        <f>IF('NO LOCALITY'!J10*(1+$N$4)&gt;'Locality and Max Pay'!$D$7,'Locality and Max Pay'!$D$7,'NO LOCALITY'!J10*(1+$N$4))</f>
        <v>149523.243246</v>
      </c>
      <c r="K10" s="10">
        <f>IF('NO LOCALITY'!K10*(1+$N$4)&gt;'Locality and Max Pay'!$D$7,'Locality and Max Pay'!$D$7,'NO LOCALITY'!K10*(1+$N$4))</f>
        <v>165217.3284195</v>
      </c>
      <c r="L10" s="10">
        <f>IF('NO LOCALITY'!L10*(1+$N$4)&gt;'Locality and Max Pay'!$D$7,'Locality and Max Pay'!$D$7,'NO LOCALITY'!L10*(1+$N$4))</f>
        <v>190003.02543899999</v>
      </c>
      <c r="M10" s="10">
        <f>IF('NO LOCALITY'!M10*(1+$N$4)&gt;'Locality and Max Pay'!$D$7,'Locality and Max Pay'!$D$7,'NO LOCALITY'!M10*(1+$N$4))</f>
        <v>199974.15719100001</v>
      </c>
      <c r="N10" s="10">
        <f>IF('NO LOCALITY'!N10*(1+$N$4)&gt;'Locality and Max Pay'!$D$7,'Locality and Max Pay'!$D$7,'NO LOCALITY'!N10*(1+$N$4))</f>
        <v>209975.6591055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72323.504977499993</v>
      </c>
      <c r="G11" s="10">
        <f>IF('NO LOCALITY'!G11*(1+$N$4)&gt;'Locality and Max Pay'!$D$7,'Locality and Max Pay'!$D$7,'NO LOCALITY'!G11*(1+$N$4))</f>
        <v>82086.904817999995</v>
      </c>
      <c r="H11" s="10">
        <f>IF('NO LOCALITY'!H11*(1+$N$4)&gt;'Locality and Max Pay'!$D$7,'Locality and Max Pay'!$D$7,'NO LOCALITY'!H11*(1+$N$4))</f>
        <v>90709.601355000006</v>
      </c>
      <c r="I11" s="10">
        <f>IF('NO LOCALITY'!I11*(1+$N$4)&gt;'Locality and Max Pay'!$D$7,'Locality and Max Pay'!$D$7,'NO LOCALITY'!I11*(1+$N$4))</f>
        <v>100232.4695085</v>
      </c>
      <c r="J11" s="10">
        <f>IF('NO LOCALITY'!J11*(1+$N$4)&gt;'Locality and Max Pay'!$D$7,'Locality and Max Pay'!$D$7,'NO LOCALITY'!J11*(1+$N$4))</f>
        <v>110757.5530245</v>
      </c>
      <c r="K11" s="10">
        <f>IF('NO LOCALITY'!K11*(1+$N$4)&gt;'Locality and Max Pay'!$D$7,'Locality and Max Pay'!$D$7,'NO LOCALITY'!K11*(1+$N$4))</f>
        <v>122383.25122950001</v>
      </c>
      <c r="L11" s="10">
        <f>IF('NO LOCALITY'!L11*(1+$N$4)&gt;'Locality and Max Pay'!$D$7,'Locality and Max Pay'!$D$7,'NO LOCALITY'!L11*(1+$N$4))</f>
        <v>140743.83667049999</v>
      </c>
      <c r="M11" s="10">
        <f>IF('NO LOCALITY'!M11*(1+$N$4)&gt;'Locality and Max Pay'!$D$7,'Locality and Max Pay'!$D$7,'NO LOCALITY'!M11*(1+$N$4))</f>
        <v>148126.21577099999</v>
      </c>
      <c r="N11" s="10">
        <f>IF('NO LOCALITY'!N11*(1+$N$4)&gt;'Locality and Max Pay'!$D$7,'Locality and Max Pay'!$D$7,'NO LOCALITY'!N11*(1+$N$4))</f>
        <v>155537.75022749999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nKx11GBbDIGL0qFHENQOPhPfXbB0ZXhoefOVkIKmXgK1E9UUDmuSvh37a0PD4mL3vFNv7HY/U5xZJXSmxyx6Bg==" saltValue="8UhrPw6ACDoifVIDM8M/sQ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50" priority="1" stopIfTrue="1" operator="greaterThan">
      <formula>165200</formula>
    </cfRule>
  </conditionalFormatting>
  <hyperlinks>
    <hyperlink ref="C15" location="'LOCALITY INDEX'!A1" display="Return to LOCALITY INDEX" xr:uid="{00000000-0004-0000-0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93</v>
      </c>
      <c r="N4" s="14">
        <f>VLOOKUP(M4,'Locality and Max Pay'!A:B,2,FALSE)</f>
        <v>0.19670000000000001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97813.818243000002</v>
      </c>
      <c r="G10" s="10">
        <f>IF('NO LOCALITY'!G10*(1+$N$4)&gt;'Locality and Max Pay'!$D$7,'Locality and Max Pay'!$D$7,'NO LOCALITY'!G10*(1+$N$4))</f>
        <v>111019.96160190001</v>
      </c>
      <c r="H10" s="10">
        <f>IF('NO LOCALITY'!H10*(1+$N$4)&gt;'Locality and Max Pay'!$D$7,'Locality and Max Pay'!$D$7,'NO LOCALITY'!H10*(1+$N$4))</f>
        <v>122680.4592078</v>
      </c>
      <c r="I10" s="10">
        <f>IF('NO LOCALITY'!I10*(1+$N$4)&gt;'Locality and Max Pay'!$D$7,'Locality and Max Pay'!$D$7,'NO LOCALITY'!I10*(1+$N$4))</f>
        <v>135561.65184539999</v>
      </c>
      <c r="J10" s="10">
        <f>IF('NO LOCALITY'!J10*(1+$N$4)&gt;'Locality and Max Pay'!$D$7,'Locality and Max Pay'!$D$7,'NO LOCALITY'!J10*(1+$N$4))</f>
        <v>149798.63138760001</v>
      </c>
      <c r="K10" s="10">
        <f>IF('NO LOCALITY'!K10*(1+$N$4)&gt;'Locality and Max Pay'!$D$7,'Locality and Max Pay'!$D$7,'NO LOCALITY'!K10*(1+$N$4))</f>
        <v>165521.62153169999</v>
      </c>
      <c r="L10" s="10">
        <f>IF('NO LOCALITY'!L10*(1+$N$4)&gt;'Locality and Max Pay'!$D$7,'Locality and Max Pay'!$D$7,'NO LOCALITY'!L10*(1+$N$4))</f>
        <v>190352.96822339998</v>
      </c>
      <c r="M10" s="10">
        <f>IF('NO LOCALITY'!M10*(1+$N$4)&gt;'Locality and Max Pay'!$D$7,'Locality and Max Pay'!$D$7,'NO LOCALITY'!M10*(1+$N$4))</f>
        <v>200342.46455460001</v>
      </c>
      <c r="N10" s="10">
        <f>IF('NO LOCALITY'!N10*(1+$N$4)&gt;'Locality and Max Pay'!$D$7,'Locality and Max Pay'!$D$7,'NO LOCALITY'!N10*(1+$N$4))</f>
        <v>210362.38698329998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72456.708586499997</v>
      </c>
      <c r="G11" s="10">
        <f>IF('NO LOCALITY'!G11*(1+$N$4)&gt;'Locality and Max Pay'!$D$7,'Locality and Max Pay'!$D$7,'NO LOCALITY'!G11*(1+$N$4))</f>
        <v>82238.090410799996</v>
      </c>
      <c r="H11" s="10">
        <f>IF('NO LOCALITY'!H11*(1+$N$4)&gt;'Locality and Max Pay'!$D$7,'Locality and Max Pay'!$D$7,'NO LOCALITY'!H11*(1+$N$4))</f>
        <v>90876.668013000002</v>
      </c>
      <c r="I11" s="10">
        <f>IF('NO LOCALITY'!I11*(1+$N$4)&gt;'Locality and Max Pay'!$D$7,'Locality and Max Pay'!$D$7,'NO LOCALITY'!I11*(1+$N$4))</f>
        <v>100417.0751451</v>
      </c>
      <c r="J11" s="10">
        <f>IF('NO LOCALITY'!J11*(1+$N$4)&gt;'Locality and Max Pay'!$D$7,'Locality and Max Pay'!$D$7,'NO LOCALITY'!J11*(1+$N$4))</f>
        <v>110961.5434947</v>
      </c>
      <c r="K11" s="10">
        <f>IF('NO LOCALITY'!K11*(1+$N$4)&gt;'Locality and Max Pay'!$D$7,'Locality and Max Pay'!$D$7,'NO LOCALITY'!K11*(1+$N$4))</f>
        <v>122608.65361770001</v>
      </c>
      <c r="L11" s="10">
        <f>IF('NO LOCALITY'!L11*(1+$N$4)&gt;'Locality and Max Pay'!$D$7,'Locality and Max Pay'!$D$7,'NO LOCALITY'!L11*(1+$N$4))</f>
        <v>141003.05512229999</v>
      </c>
      <c r="M11" s="10">
        <f>IF('NO LOCALITY'!M11*(1+$N$4)&gt;'Locality and Max Pay'!$D$7,'Locality and Max Pay'!$D$7,'NO LOCALITY'!M11*(1+$N$4))</f>
        <v>148399.0309026</v>
      </c>
      <c r="N11" s="10">
        <f>IF('NO LOCALITY'!N11*(1+$N$4)&gt;'Locality and Max Pay'!$D$7,'Locality and Max Pay'!$D$7,'NO LOCALITY'!N11*(1+$N$4))</f>
        <v>155824.21573649999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3dTyVoSy+eznXx6IKQDX33idVAeOjz0d7JOVWe49D+uuGdbboz2rVarc3gQkxCQ+SVpOVfG/UD5vJuBfYqjlwA==" saltValue="oTRX/l1o8KtBpHGOhhYBP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49" priority="1" stopIfTrue="1" operator="greaterThan">
      <formula>165200</formula>
    </cfRule>
  </conditionalFormatting>
  <hyperlinks>
    <hyperlink ref="C15" location="'LOCALITY INDEX'!A1" display="Return to LOCALITY INDEX" xr:uid="{00000000-0004-0000-0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17</v>
      </c>
      <c r="N4" s="14">
        <f>VLOOKUP(M4,'Locality and Max Pay'!A:B,2,FALSE)</f>
        <v>0.30859999999999999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106960.10909399998</v>
      </c>
      <c r="G10" s="10">
        <f>IF('NO LOCALITY'!G10*(1+$N$4)&gt;'Locality and Max Pay'!$D$7,'Locality and Max Pay'!$D$7,'NO LOCALITY'!G10*(1+$N$4))</f>
        <v>121401.1212102</v>
      </c>
      <c r="H10" s="10">
        <f>IF('NO LOCALITY'!H10*(1+$N$4)&gt;'Locality and Max Pay'!$D$7,'Locality and Max Pay'!$D$7,'NO LOCALITY'!H10*(1+$N$4))</f>
        <v>134151.95865239998</v>
      </c>
      <c r="I10" s="10">
        <f>IF('NO LOCALITY'!I10*(1+$N$4)&gt;'Locality and Max Pay'!$D$7,'Locality and Max Pay'!$D$7,'NO LOCALITY'!I10*(1+$N$4))</f>
        <v>148237.63483319999</v>
      </c>
      <c r="J10" s="10">
        <f>IF('NO LOCALITY'!J10*(1+$N$4)&gt;'Locality and Max Pay'!$D$7,'Locality and Max Pay'!$D$7,'NO LOCALITY'!J10*(1+$N$4))</f>
        <v>163805.87368079997</v>
      </c>
      <c r="K10" s="10">
        <f>IF('NO LOCALITY'!K10*(1+$N$4)&gt;'Locality and Max Pay'!$D$7,'Locality and Max Pay'!$D$7,'NO LOCALITY'!K10*(1+$N$4))</f>
        <v>180999.07573859996</v>
      </c>
      <c r="L10" s="10">
        <f>IF('NO LOCALITY'!L10*(1+$N$4)&gt;'Locality and Max Pay'!$D$7,'Locality and Max Pay'!$D$7,'NO LOCALITY'!L10*(1+$N$4))</f>
        <v>208152.33075719996</v>
      </c>
      <c r="M10" s="10">
        <f>IF('NO LOCALITY'!M10*(1+$N$4)&gt;'Locality and Max Pay'!$D$7,'Locality and Max Pay'!$D$7,'NO LOCALITY'!M10*(1+$N$4))</f>
        <v>219075.9163668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79231.928516999993</v>
      </c>
      <c r="G11" s="10">
        <f>IF('NO LOCALITY'!G11*(1+$N$4)&gt;'Locality and Max Pay'!$D$7,'Locality and Max Pay'!$D$7,'NO LOCALITY'!G11*(1+$N$4))</f>
        <v>89927.939426399986</v>
      </c>
      <c r="H11" s="10">
        <f>IF('NO LOCALITY'!H11*(1+$N$4)&gt;'Locality and Max Pay'!$D$7,'Locality and Max Pay'!$D$7,'NO LOCALITY'!H11*(1+$N$4))</f>
        <v>99374.285753999997</v>
      </c>
      <c r="I11" s="10">
        <f>IF('NO LOCALITY'!I11*(1+$N$4)&gt;'Locality and Max Pay'!$D$7,'Locality and Max Pay'!$D$7,'NO LOCALITY'!I11*(1+$N$4))</f>
        <v>109806.78911579998</v>
      </c>
      <c r="J11" s="10">
        <f>IF('NO LOCALITY'!J11*(1+$N$4)&gt;'Locality and Max Pay'!$D$7,'Locality and Max Pay'!$D$7,'NO LOCALITY'!J11*(1+$N$4))</f>
        <v>121337.24059259999</v>
      </c>
      <c r="K11" s="10">
        <f>IF('NO LOCALITY'!K11*(1+$N$4)&gt;'Locality and Max Pay'!$D$7,'Locality and Max Pay'!$D$7,'NO LOCALITY'!K11*(1+$N$4))</f>
        <v>134073.4387266</v>
      </c>
      <c r="L11" s="10">
        <f>IF('NO LOCALITY'!L11*(1+$N$4)&gt;'Locality and Max Pay'!$D$7,'Locality and Max Pay'!$D$7,'NO LOCALITY'!L11*(1+$N$4))</f>
        <v>154187.84819339999</v>
      </c>
      <c r="M11" s="10">
        <f>IF('NO LOCALITY'!M11*(1+$N$4)&gt;'Locality and Max Pay'!$D$7,'Locality and Max Pay'!$D$7,'NO LOCALITY'!M11*(1+$N$4))</f>
        <v>162275.40055079997</v>
      </c>
      <c r="N11" s="10">
        <f>IF('NO LOCALITY'!N11*(1+$N$4)&gt;'Locality and Max Pay'!$D$7,'Locality and Max Pay'!$D$7,'NO LOCALITY'!N11*(1+$N$4))</f>
        <v>170394.89321699998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o0NPCB5hAHfVE3wGc4cUYbm7vdm898tC2iL2BUf8/FGkTVaUDq/fRvbHFM/DZEh+VwzeLxFE3lZ9FcLKfABtpw==" saltValue="cps7/1rNkVbxv1E6wmD/N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48" priority="1" stopIfTrue="1" operator="greaterThan">
      <formula>165200</formula>
    </cfRule>
  </conditionalFormatting>
  <hyperlinks>
    <hyperlink ref="C15" location="'LOCALITY INDEX'!A1" display="Return to LOCALITY INDEX" xr:uid="{00000000-0004-0000-0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O50"/>
  <sheetViews>
    <sheetView topLeftCell="A2"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40</v>
      </c>
      <c r="N4" s="14">
        <f>VLOOKUP(M4,'Locality and Max Pay'!A:B,2,FALSE)</f>
        <v>0.21929999999999999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99661.058397000001</v>
      </c>
      <c r="G10" s="10">
        <f>IF('NO LOCALITY'!G10*(1+$N$4)&gt;'Locality and Max Pay'!$D$7,'Locality and Max Pay'!$D$7,'NO LOCALITY'!G10*(1+$N$4))</f>
        <v>113116.60331010001</v>
      </c>
      <c r="H10" s="10">
        <f>IF('NO LOCALITY'!H10*(1+$N$4)&gt;'Locality and Max Pay'!$D$7,'Locality and Max Pay'!$D$7,'NO LOCALITY'!H10*(1+$N$4))</f>
        <v>124997.3125362</v>
      </c>
      <c r="I10" s="10">
        <f>IF('NO LOCALITY'!I10*(1+$N$4)&gt;'Locality and Max Pay'!$D$7,'Locality and Max Pay'!$D$7,'NO LOCALITY'!I10*(1+$N$4))</f>
        <v>138121.76994659999</v>
      </c>
      <c r="J10" s="10">
        <f>IF('NO LOCALITY'!J10*(1+$N$4)&gt;'Locality and Max Pay'!$D$7,'Locality and Max Pay'!$D$7,'NO LOCALITY'!J10*(1+$N$4))</f>
        <v>152627.61866039998</v>
      </c>
      <c r="K10" s="10">
        <f>IF('NO LOCALITY'!K10*(1+$N$4)&gt;'Locality and Max Pay'!$D$7,'Locality and Max Pay'!$D$7,'NO LOCALITY'!K10*(1+$N$4))</f>
        <v>168647.54168429997</v>
      </c>
      <c r="L10" s="10">
        <f>IF('NO LOCALITY'!L10*(1+$N$4)&gt;'Locality and Max Pay'!$D$7,'Locality and Max Pay'!$D$7,'NO LOCALITY'!L10*(1+$N$4))</f>
        <v>193947.83500859997</v>
      </c>
      <c r="M10" s="10">
        <f>IF('NO LOCALITY'!M10*(1+$N$4)&gt;'Locality and Max Pay'!$D$7,'Locality and Max Pay'!$D$7,'NO LOCALITY'!M10*(1+$N$4))</f>
        <v>204125.98565340001</v>
      </c>
      <c r="N10" s="10">
        <f>IF('NO LOCALITY'!N10*(1+$N$4)&gt;'Locality and Max Pay'!$D$7,'Locality and Max Pay'!$D$7,'NO LOCALITY'!N10*(1+$N$4))</f>
        <v>214335.13700069999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73825.072933499992</v>
      </c>
      <c r="G11" s="10">
        <f>IF('NO LOCALITY'!G11*(1+$N$4)&gt;'Locality and Max Pay'!$D$7,'Locality and Max Pay'!$D$7,'NO LOCALITY'!G11*(1+$N$4))</f>
        <v>83791.178773199994</v>
      </c>
      <c r="H11" s="10">
        <f>IF('NO LOCALITY'!H11*(1+$N$4)&gt;'Locality and Max Pay'!$D$7,'Locality and Max Pay'!$D$7,'NO LOCALITY'!H11*(1+$N$4))</f>
        <v>92592.898226999998</v>
      </c>
      <c r="I11" s="10">
        <f>IF('NO LOCALITY'!I11*(1+$N$4)&gt;'Locality and Max Pay'!$D$7,'Locality and Max Pay'!$D$7,'NO LOCALITY'!I11*(1+$N$4))</f>
        <v>102313.47850289999</v>
      </c>
      <c r="J11" s="10">
        <f>IF('NO LOCALITY'!J11*(1+$N$4)&gt;'Locality and Max Pay'!$D$7,'Locality and Max Pay'!$D$7,'NO LOCALITY'!J11*(1+$N$4))</f>
        <v>113057.08196129999</v>
      </c>
      <c r="K11" s="10">
        <f>IF('NO LOCALITY'!K11*(1+$N$4)&gt;'Locality and Max Pay'!$D$7,'Locality and Max Pay'!$D$7,'NO LOCALITY'!K11*(1+$N$4))</f>
        <v>124924.1508783</v>
      </c>
      <c r="L11" s="10">
        <f>IF('NO LOCALITY'!L11*(1+$N$4)&gt;'Locality and Max Pay'!$D$7,'Locality and Max Pay'!$D$7,'NO LOCALITY'!L11*(1+$N$4))</f>
        <v>143665.9355817</v>
      </c>
      <c r="M11" s="10">
        <f>IF('NO LOCALITY'!M11*(1+$N$4)&gt;'Locality and Max Pay'!$D$7,'Locality and Max Pay'!$D$7,'NO LOCALITY'!M11*(1+$N$4))</f>
        <v>151201.58634539999</v>
      </c>
      <c r="N11" s="10">
        <f>IF('NO LOCALITY'!N11*(1+$N$4)&gt;'Locality and Max Pay'!$D$7,'Locality and Max Pay'!$D$7,'NO LOCALITY'!N11*(1+$N$4))</f>
        <v>158766.9977835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5mzfgihtSYpadFp794MkwW84EXrD955EEdYA1Ahvkp7XyiEECzsI7u87FgPioNL19JqbunVDHmh4b5/ntEvX0Q==" saltValue="Muqbhma5KUKjvHl8UkPSZQ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47" priority="1" stopIfTrue="1" operator="greaterThan">
      <formula>165200</formula>
    </cfRule>
  </conditionalFormatting>
  <hyperlinks>
    <hyperlink ref="C15" location="'LOCALITY INDEX'!A1" display="Return to LOCALITY INDEX" xr:uid="{00000000-0004-0000-0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41</v>
      </c>
      <c r="N4" s="14">
        <f>VLOOKUP(M4,'Locality and Max Pay'!A:B,2,FALSE)</f>
        <v>0.2223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99906.267266999988</v>
      </c>
      <c r="G10" s="10">
        <f>IF('NO LOCALITY'!G10*(1+$N$4)&gt;'Locality and Max Pay'!$D$7,'Locality and Max Pay'!$D$7,'NO LOCALITY'!G10*(1+$N$4))</f>
        <v>113394.91858109999</v>
      </c>
      <c r="H10" s="10">
        <f>IF('NO LOCALITY'!H10*(1+$N$4)&gt;'Locality and Max Pay'!$D$7,'Locality and Max Pay'!$D$7,'NO LOCALITY'!H10*(1+$N$4))</f>
        <v>125304.85943819999</v>
      </c>
      <c r="I10" s="10">
        <f>IF('NO LOCALITY'!I10*(1+$N$4)&gt;'Locality and Max Pay'!$D$7,'Locality and Max Pay'!$D$7,'NO LOCALITY'!I10*(1+$N$4))</f>
        <v>138461.60863259999</v>
      </c>
      <c r="J10" s="10">
        <f>IF('NO LOCALITY'!J10*(1+$N$4)&gt;'Locality and Max Pay'!$D$7,'Locality and Max Pay'!$D$7,'NO LOCALITY'!J10*(1+$N$4))</f>
        <v>153003.14794439997</v>
      </c>
      <c r="K10" s="10">
        <f>IF('NO LOCALITY'!K10*(1+$N$4)&gt;'Locality and Max Pay'!$D$7,'Locality and Max Pay'!$D$7,'NO LOCALITY'!K10*(1+$N$4))</f>
        <v>169062.48683729998</v>
      </c>
      <c r="L10" s="10">
        <f>IF('NO LOCALITY'!L10*(1+$N$4)&gt;'Locality and Max Pay'!$D$7,'Locality and Max Pay'!$D$7,'NO LOCALITY'!L10*(1+$N$4))</f>
        <v>194425.02971459995</v>
      </c>
      <c r="M10" s="10">
        <f>IF('NO LOCALITY'!M10*(1+$N$4)&gt;'Locality and Max Pay'!$D$7,'Locality and Max Pay'!$D$7,'NO LOCALITY'!M10*(1+$N$4))</f>
        <v>204628.22296739998</v>
      </c>
      <c r="N10" s="10">
        <f>IF('NO LOCALITY'!N10*(1+$N$4)&gt;'Locality and Max Pay'!$D$7,'Locality and Max Pay'!$D$7,'NO LOCALITY'!N10*(1+$N$4))</f>
        <v>214862.49319769995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74006.714218499983</v>
      </c>
      <c r="G11" s="10">
        <f>IF('NO LOCALITY'!G11*(1+$N$4)&gt;'Locality and Max Pay'!$D$7,'Locality and Max Pay'!$D$7,'NO LOCALITY'!G11*(1+$N$4))</f>
        <v>83997.340945199976</v>
      </c>
      <c r="H11" s="10">
        <f>IF('NO LOCALITY'!H11*(1+$N$4)&gt;'Locality and Max Pay'!$D$7,'Locality and Max Pay'!$D$7,'NO LOCALITY'!H11*(1+$N$4))</f>
        <v>92820.716396999997</v>
      </c>
      <c r="I11" s="10">
        <f>IF('NO LOCALITY'!I11*(1+$N$4)&gt;'Locality and Max Pay'!$D$7,'Locality and Max Pay'!$D$7,'NO LOCALITY'!I11*(1+$N$4))</f>
        <v>102565.21346189998</v>
      </c>
      <c r="J11" s="10">
        <f>IF('NO LOCALITY'!J11*(1+$N$4)&gt;'Locality and Max Pay'!$D$7,'Locality and Max Pay'!$D$7,'NO LOCALITY'!J11*(1+$N$4))</f>
        <v>113335.25078429999</v>
      </c>
      <c r="K11" s="10">
        <f>IF('NO LOCALITY'!K11*(1+$N$4)&gt;'Locality and Max Pay'!$D$7,'Locality and Max Pay'!$D$7,'NO LOCALITY'!K11*(1+$N$4))</f>
        <v>125231.51777129999</v>
      </c>
      <c r="L11" s="10">
        <f>IF('NO LOCALITY'!L11*(1+$N$4)&gt;'Locality and Max Pay'!$D$7,'Locality and Max Pay'!$D$7,'NO LOCALITY'!L11*(1+$N$4))</f>
        <v>144019.41528869997</v>
      </c>
      <c r="M11" s="10">
        <f>IF('NO LOCALITY'!M11*(1+$N$4)&gt;'Locality and Max Pay'!$D$7,'Locality and Max Pay'!$D$7,'NO LOCALITY'!M11*(1+$N$4))</f>
        <v>151573.60697939998</v>
      </c>
      <c r="N11" s="10">
        <f>IF('NO LOCALITY'!N11*(1+$N$4)&gt;'Locality and Max Pay'!$D$7,'Locality and Max Pay'!$D$7,'NO LOCALITY'!N11*(1+$N$4))</f>
        <v>159157.63256849998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z7kDxEGeBzK+qs5vAuFcYj8OLDDOahK2Lo241JUlgGuacVLz8vWk3QzfqACtTjR/G3W7pnPMeMl2xAvQjdu4tg==" saltValue="CHoeQm59XHh/DmzS4Z1um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46" priority="1" stopIfTrue="1" operator="greaterThan">
      <formula>165200</formula>
    </cfRule>
  </conditionalFormatting>
  <hyperlinks>
    <hyperlink ref="C15" location="'LOCALITY INDEX'!A1" display="Return to LOCALITY INDEX" xr:uid="{00000000-0004-0000-1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94</v>
      </c>
      <c r="N4" s="14">
        <f>VLOOKUP(M4,'Locality and Max Pay'!A:B,2,FALSE)</f>
        <v>0.20150000000000001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98206.152434999996</v>
      </c>
      <c r="G10" s="10">
        <f>IF('NO LOCALITY'!G10*(1+$N$4)&gt;'Locality and Max Pay'!$D$7,'Locality and Max Pay'!$D$7,'NO LOCALITY'!G10*(1+$N$4))</f>
        <v>111465.2660355</v>
      </c>
      <c r="H10" s="10">
        <f>IF('NO LOCALITY'!H10*(1+$N$4)&gt;'Locality and Max Pay'!$D$7,'Locality and Max Pay'!$D$7,'NO LOCALITY'!H10*(1+$N$4))</f>
        <v>123172.53425099999</v>
      </c>
      <c r="I10" s="10">
        <f>IF('NO LOCALITY'!I10*(1+$N$4)&gt;'Locality and Max Pay'!$D$7,'Locality and Max Pay'!$D$7,'NO LOCALITY'!I10*(1+$N$4))</f>
        <v>136105.39374299999</v>
      </c>
      <c r="J10" s="10">
        <f>IF('NO LOCALITY'!J10*(1+$N$4)&gt;'Locality and Max Pay'!$D$7,'Locality and Max Pay'!$D$7,'NO LOCALITY'!J10*(1+$N$4))</f>
        <v>150399.47824199998</v>
      </c>
      <c r="K10" s="10">
        <f>IF('NO LOCALITY'!K10*(1+$N$4)&gt;'Locality and Max Pay'!$D$7,'Locality and Max Pay'!$D$7,'NO LOCALITY'!K10*(1+$N$4))</f>
        <v>166185.53377649997</v>
      </c>
      <c r="L10" s="10">
        <f>IF('NO LOCALITY'!L10*(1+$N$4)&gt;'Locality and Max Pay'!$D$7,'Locality and Max Pay'!$D$7,'NO LOCALITY'!L10*(1+$N$4))</f>
        <v>191116.47975299996</v>
      </c>
      <c r="M10" s="10">
        <f>IF('NO LOCALITY'!M10*(1+$N$4)&gt;'Locality and Max Pay'!$D$7,'Locality and Max Pay'!$D$7,'NO LOCALITY'!M10*(1+$N$4))</f>
        <v>201146.044257</v>
      </c>
      <c r="N10" s="10">
        <f>IF('NO LOCALITY'!N10*(1+$N$4)&gt;'Locality and Max Pay'!$D$7,'Locality and Max Pay'!$D$7,'NO LOCALITY'!N10*(1+$N$4))</f>
        <v>211206.15689849996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72747.334642499991</v>
      </c>
      <c r="G11" s="10">
        <f>IF('NO LOCALITY'!G11*(1+$N$4)&gt;'Locality and Max Pay'!$D$7,'Locality and Max Pay'!$D$7,'NO LOCALITY'!G11*(1+$N$4))</f>
        <v>82567.949885999988</v>
      </c>
      <c r="H11" s="10">
        <f>IF('NO LOCALITY'!H11*(1+$N$4)&gt;'Locality and Max Pay'!$D$7,'Locality and Max Pay'!$D$7,'NO LOCALITY'!H11*(1+$N$4))</f>
        <v>91241.177085000003</v>
      </c>
      <c r="I11" s="10">
        <f>IF('NO LOCALITY'!I11*(1+$N$4)&gt;'Locality and Max Pay'!$D$7,'Locality and Max Pay'!$D$7,'NO LOCALITY'!I11*(1+$N$4))</f>
        <v>100819.85107949999</v>
      </c>
      <c r="J11" s="10">
        <f>IF('NO LOCALITY'!J11*(1+$N$4)&gt;'Locality and Max Pay'!$D$7,'Locality and Max Pay'!$D$7,'NO LOCALITY'!J11*(1+$N$4))</f>
        <v>111406.6136115</v>
      </c>
      <c r="K11" s="10">
        <f>IF('NO LOCALITY'!K11*(1+$N$4)&gt;'Locality and Max Pay'!$D$7,'Locality and Max Pay'!$D$7,'NO LOCALITY'!K11*(1+$N$4))</f>
        <v>123100.44064649999</v>
      </c>
      <c r="L11" s="10">
        <f>IF('NO LOCALITY'!L11*(1+$N$4)&gt;'Locality and Max Pay'!$D$7,'Locality and Max Pay'!$D$7,'NO LOCALITY'!L11*(1+$N$4))</f>
        <v>141568.62265349997</v>
      </c>
      <c r="M11" s="10">
        <f>IF('NO LOCALITY'!M11*(1+$N$4)&gt;'Locality and Max Pay'!$D$7,'Locality and Max Pay'!$D$7,'NO LOCALITY'!M11*(1+$N$4))</f>
        <v>148994.26391699997</v>
      </c>
      <c r="N11" s="10">
        <f>IF('NO LOCALITY'!N11*(1+$N$4)&gt;'Locality and Max Pay'!$D$7,'Locality and Max Pay'!$D$7,'NO LOCALITY'!N11*(1+$N$4))</f>
        <v>156449.23139249999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pF9vCed+Vfy7lNa0MzCRujKtfh0vzZB+LccV6YU3cRMcg1QvqW5bNo14Kd3p5hy7In00QfQ5RCRaxohb5Nw1NQ==" saltValue="0qDsweFpt5Q8+Z2Djr+Gy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45" priority="1" stopIfTrue="1" operator="greaterThan">
      <formula>165200</formula>
    </cfRule>
  </conditionalFormatting>
  <hyperlinks>
    <hyperlink ref="C15" location="'LOCALITY INDEX'!A1" display="Return to LOCALITY INDEX" xr:uid="{00000000-0004-0000-1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35</v>
      </c>
      <c r="N4" s="14">
        <f>VLOOKUP(M4,'Locality and Max Pay'!A:B,2,FALSE)</f>
        <v>0.2215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99840.878234999996</v>
      </c>
      <c r="G10" s="10">
        <f>IF('NO LOCALITY'!G10*(1+$N$4)&gt;'Locality and Max Pay'!$D$7,'Locality and Max Pay'!$D$7,'NO LOCALITY'!G10*(1+$N$4))</f>
        <v>113320.7011755</v>
      </c>
      <c r="H10" s="10">
        <f>IF('NO LOCALITY'!H10*(1+$N$4)&gt;'Locality and Max Pay'!$D$7,'Locality and Max Pay'!$D$7,'NO LOCALITY'!H10*(1+$N$4))</f>
        <v>125222.84693099999</v>
      </c>
      <c r="I10" s="10">
        <f>IF('NO LOCALITY'!I10*(1+$N$4)&gt;'Locality and Max Pay'!$D$7,'Locality and Max Pay'!$D$7,'NO LOCALITY'!I10*(1+$N$4))</f>
        <v>138370.984983</v>
      </c>
      <c r="J10" s="10">
        <f>IF('NO LOCALITY'!J10*(1+$N$4)&gt;'Locality and Max Pay'!$D$7,'Locality and Max Pay'!$D$7,'NO LOCALITY'!J10*(1+$N$4))</f>
        <v>152903.00680199999</v>
      </c>
      <c r="K10" s="10">
        <f>IF('NO LOCALITY'!K10*(1+$N$4)&gt;'Locality and Max Pay'!$D$7,'Locality and Max Pay'!$D$7,'NO LOCALITY'!K10*(1+$N$4))</f>
        <v>168951.83479649998</v>
      </c>
      <c r="L10" s="10">
        <f>IF('NO LOCALITY'!L10*(1+$N$4)&gt;'Locality and Max Pay'!$D$7,'Locality and Max Pay'!$D$7,'NO LOCALITY'!L10*(1+$N$4))</f>
        <v>194297.77779299996</v>
      </c>
      <c r="M10" s="10">
        <f>IF('NO LOCALITY'!M10*(1+$N$4)&gt;'Locality and Max Pay'!$D$7,'Locality and Max Pay'!$D$7,'NO LOCALITY'!M10*(1+$N$4))</f>
        <v>204494.29301699999</v>
      </c>
      <c r="N10" s="10">
        <f>IF('NO LOCALITY'!N10*(1+$N$4)&gt;'Locality and Max Pay'!$D$7,'Locality and Max Pay'!$D$7,'NO LOCALITY'!N10*(1+$N$4))</f>
        <v>214721.86487849997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73958.276542499996</v>
      </c>
      <c r="G11" s="10">
        <f>IF('NO LOCALITY'!G11*(1+$N$4)&gt;'Locality and Max Pay'!$D$7,'Locality and Max Pay'!$D$7,'NO LOCALITY'!G11*(1+$N$4))</f>
        <v>83942.36436599998</v>
      </c>
      <c r="H11" s="10">
        <f>IF('NO LOCALITY'!H11*(1+$N$4)&gt;'Locality and Max Pay'!$D$7,'Locality and Max Pay'!$D$7,'NO LOCALITY'!H11*(1+$N$4))</f>
        <v>92759.964885000009</v>
      </c>
      <c r="I11" s="10">
        <f>IF('NO LOCALITY'!I11*(1+$N$4)&gt;'Locality and Max Pay'!$D$7,'Locality and Max Pay'!$D$7,'NO LOCALITY'!I11*(1+$N$4))</f>
        <v>102498.08413949999</v>
      </c>
      <c r="J11" s="10">
        <f>IF('NO LOCALITY'!J11*(1+$N$4)&gt;'Locality and Max Pay'!$D$7,'Locality and Max Pay'!$D$7,'NO LOCALITY'!J11*(1+$N$4))</f>
        <v>113261.0724315</v>
      </c>
      <c r="K11" s="10">
        <f>IF('NO LOCALITY'!K11*(1+$N$4)&gt;'Locality and Max Pay'!$D$7,'Locality and Max Pay'!$D$7,'NO LOCALITY'!K11*(1+$N$4))</f>
        <v>125149.55326649999</v>
      </c>
      <c r="L11" s="10">
        <f>IF('NO LOCALITY'!L11*(1+$N$4)&gt;'Locality and Max Pay'!$D$7,'Locality and Max Pay'!$D$7,'NO LOCALITY'!L11*(1+$N$4))</f>
        <v>143925.1540335</v>
      </c>
      <c r="M11" s="10">
        <f>IF('NO LOCALITY'!M11*(1+$N$4)&gt;'Locality and Max Pay'!$D$7,'Locality and Max Pay'!$D$7,'NO LOCALITY'!M11*(1+$N$4))</f>
        <v>151474.40147699998</v>
      </c>
      <c r="N11" s="10">
        <f>IF('NO LOCALITY'!N11*(1+$N$4)&gt;'Locality and Max Pay'!$D$7,'Locality and Max Pay'!$D$7,'NO LOCALITY'!N11*(1+$N$4))</f>
        <v>159053.46329249998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df7MP56RSz7TeSAn/+fGiV4NSefcTqYOUJs5Nk2bqbXYRlW1c1LUL5lxAfsa1yd1t2Ypfdky7FRXyQ1Zb5m8ZA==" saltValue="LDykyODkqD2eShcc/koqsw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44" priority="1" stopIfTrue="1" operator="greaterThan">
      <formula>165200</formula>
    </cfRule>
  </conditionalFormatting>
  <hyperlinks>
    <hyperlink ref="C15" location="'LOCALITY INDEX'!A1" display="Return to LOCALITY INDEX" xr:uid="{00000000-0004-0000-1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8"/>
  <sheetViews>
    <sheetView tabSelected="1" workbookViewId="0">
      <selection activeCell="D48" sqref="D48"/>
    </sheetView>
  </sheetViews>
  <sheetFormatPr defaultRowHeight="13.2" x14ac:dyDescent="0.25"/>
  <cols>
    <col min="1" max="1" width="7.6640625" customWidth="1"/>
    <col min="2" max="2" width="83.6640625" style="16" bestFit="1" customWidth="1"/>
    <col min="3" max="10" width="9.33203125" style="16"/>
  </cols>
  <sheetData>
    <row r="1" spans="1:8" ht="16.2" thickBot="1" x14ac:dyDescent="0.35">
      <c r="A1" s="43" t="s">
        <v>50</v>
      </c>
      <c r="B1" s="44"/>
    </row>
    <row r="2" spans="1:8" x14ac:dyDescent="0.25">
      <c r="A2" s="17" t="s">
        <v>51</v>
      </c>
    </row>
    <row r="3" spans="1:8" x14ac:dyDescent="0.25">
      <c r="A3" s="18"/>
    </row>
    <row r="4" spans="1:8" x14ac:dyDescent="0.25">
      <c r="A4" s="18"/>
      <c r="B4" s="19" t="s">
        <v>52</v>
      </c>
    </row>
    <row r="5" spans="1:8" x14ac:dyDescent="0.25">
      <c r="A5" s="18"/>
      <c r="B5" s="19" t="s">
        <v>88</v>
      </c>
    </row>
    <row r="6" spans="1:8" x14ac:dyDescent="0.25">
      <c r="A6" s="18"/>
      <c r="B6" s="19" t="s">
        <v>104</v>
      </c>
    </row>
    <row r="7" spans="1:8" x14ac:dyDescent="0.25">
      <c r="A7" s="18"/>
      <c r="B7" s="19" t="s">
        <v>105</v>
      </c>
    </row>
    <row r="8" spans="1:8" x14ac:dyDescent="0.25">
      <c r="B8" s="19" t="s">
        <v>53</v>
      </c>
      <c r="C8" s="19"/>
      <c r="D8" s="19"/>
      <c r="E8" s="19"/>
      <c r="F8" s="19"/>
      <c r="G8" s="19"/>
      <c r="H8" s="19"/>
    </row>
    <row r="9" spans="1:8" x14ac:dyDescent="0.25">
      <c r="B9" s="19" t="s">
        <v>106</v>
      </c>
      <c r="C9" s="19"/>
      <c r="D9" s="19"/>
      <c r="E9" s="19"/>
      <c r="F9" s="19"/>
      <c r="G9" s="19"/>
      <c r="H9" s="19"/>
    </row>
    <row r="10" spans="1:8" x14ac:dyDescent="0.25">
      <c r="B10" s="19" t="s">
        <v>123</v>
      </c>
      <c r="C10" s="19"/>
      <c r="D10" s="19"/>
      <c r="E10" s="19"/>
      <c r="F10" s="19"/>
      <c r="G10" s="19"/>
      <c r="H10" s="19"/>
    </row>
    <row r="11" spans="1:8" x14ac:dyDescent="0.25">
      <c r="B11" s="19" t="s">
        <v>54</v>
      </c>
      <c r="C11" s="19"/>
      <c r="D11" s="19"/>
      <c r="E11" s="19"/>
      <c r="F11" s="19"/>
      <c r="G11" s="19"/>
      <c r="H11" s="19"/>
    </row>
    <row r="12" spans="1:8" x14ac:dyDescent="0.25">
      <c r="B12" s="19" t="s">
        <v>16</v>
      </c>
      <c r="C12" s="19"/>
      <c r="D12" s="19"/>
      <c r="E12" s="19"/>
      <c r="F12" s="19"/>
      <c r="G12" s="19"/>
      <c r="H12" s="19"/>
    </row>
    <row r="13" spans="1:8" x14ac:dyDescent="0.25">
      <c r="B13" s="19" t="s">
        <v>124</v>
      </c>
      <c r="C13" s="19"/>
      <c r="D13" s="19"/>
      <c r="E13" s="19"/>
      <c r="F13" s="19"/>
      <c r="G13" s="19"/>
      <c r="H13" s="19"/>
    </row>
    <row r="14" spans="1:8" x14ac:dyDescent="0.25">
      <c r="B14" s="19" t="s">
        <v>107</v>
      </c>
      <c r="C14" s="19"/>
      <c r="D14" s="19"/>
      <c r="E14" s="19"/>
      <c r="F14" s="19"/>
      <c r="G14" s="19"/>
      <c r="H14" s="19"/>
    </row>
    <row r="15" spans="1:8" x14ac:dyDescent="0.25">
      <c r="B15" s="19" t="s">
        <v>55</v>
      </c>
      <c r="C15" s="19"/>
      <c r="D15" s="19"/>
      <c r="E15" s="19"/>
      <c r="F15" s="19"/>
      <c r="G15" s="19"/>
      <c r="H15" s="19"/>
    </row>
    <row r="16" spans="1:8" x14ac:dyDescent="0.25">
      <c r="B16" s="19" t="s">
        <v>56</v>
      </c>
      <c r="C16" s="19"/>
      <c r="D16" s="19"/>
      <c r="E16" s="19"/>
      <c r="F16" s="19"/>
      <c r="G16" s="19"/>
      <c r="H16" s="19"/>
    </row>
    <row r="17" spans="2:8" x14ac:dyDescent="0.25">
      <c r="B17" s="19" t="s">
        <v>57</v>
      </c>
      <c r="C17" s="19"/>
      <c r="D17" s="19"/>
      <c r="E17" s="19"/>
      <c r="F17" s="19"/>
      <c r="G17" s="19"/>
      <c r="H17" s="19"/>
    </row>
    <row r="18" spans="2:8" x14ac:dyDescent="0.25">
      <c r="B18" s="19" t="s">
        <v>108</v>
      </c>
      <c r="C18" s="19"/>
      <c r="D18" s="19"/>
      <c r="E18" s="19"/>
      <c r="F18" s="19"/>
      <c r="G18" s="19"/>
      <c r="H18" s="19"/>
    </row>
    <row r="19" spans="2:8" x14ac:dyDescent="0.25">
      <c r="B19" s="19" t="s">
        <v>58</v>
      </c>
      <c r="C19" s="19"/>
      <c r="D19" s="19"/>
      <c r="E19" s="19"/>
      <c r="F19" s="19"/>
      <c r="G19" s="19"/>
      <c r="H19" s="19"/>
    </row>
    <row r="20" spans="2:8" x14ac:dyDescent="0.25">
      <c r="B20" s="19" t="s">
        <v>125</v>
      </c>
      <c r="C20" s="19"/>
      <c r="D20" s="19"/>
      <c r="E20" s="19"/>
      <c r="F20" s="19"/>
      <c r="G20" s="19"/>
      <c r="H20" s="19"/>
    </row>
    <row r="21" spans="2:8" x14ac:dyDescent="0.25">
      <c r="B21" s="19" t="s">
        <v>59</v>
      </c>
      <c r="C21" s="20"/>
      <c r="D21" s="20"/>
      <c r="E21" s="20"/>
      <c r="F21" s="20"/>
      <c r="G21" s="20"/>
      <c r="H21" s="20"/>
    </row>
    <row r="22" spans="2:8" x14ac:dyDescent="0.25">
      <c r="B22" s="19" t="s">
        <v>109</v>
      </c>
      <c r="C22" s="20"/>
      <c r="D22" s="20"/>
      <c r="E22" s="20"/>
      <c r="F22" s="20"/>
      <c r="G22" s="20"/>
      <c r="H22" s="20"/>
    </row>
    <row r="23" spans="2:8" x14ac:dyDescent="0.25">
      <c r="B23" s="19" t="s">
        <v>60</v>
      </c>
      <c r="C23" s="20"/>
      <c r="D23" s="20"/>
      <c r="E23" s="20"/>
      <c r="F23" s="20"/>
      <c r="G23" s="20"/>
      <c r="H23" s="20"/>
    </row>
    <row r="24" spans="2:8" x14ac:dyDescent="0.25">
      <c r="B24" s="19" t="s">
        <v>61</v>
      </c>
      <c r="C24" s="20"/>
      <c r="D24" s="20"/>
      <c r="E24" s="20"/>
      <c r="F24" s="20"/>
      <c r="G24" s="20"/>
      <c r="H24" s="20"/>
    </row>
    <row r="25" spans="2:8" x14ac:dyDescent="0.25">
      <c r="B25" s="19" t="s">
        <v>130</v>
      </c>
      <c r="C25" s="20"/>
      <c r="D25" s="20"/>
      <c r="E25" s="20"/>
      <c r="F25" s="20"/>
      <c r="G25" s="20"/>
      <c r="H25" s="20"/>
    </row>
    <row r="26" spans="2:8" x14ac:dyDescent="0.25">
      <c r="B26" s="19" t="s">
        <v>62</v>
      </c>
      <c r="C26" s="20"/>
      <c r="D26" s="20"/>
      <c r="E26" s="20"/>
      <c r="F26" s="20"/>
      <c r="G26" s="20"/>
      <c r="H26" s="20"/>
    </row>
    <row r="27" spans="2:8" x14ac:dyDescent="0.25">
      <c r="B27" s="19" t="s">
        <v>141</v>
      </c>
      <c r="C27" s="20"/>
      <c r="D27" s="20"/>
      <c r="E27" s="20"/>
      <c r="F27" s="20"/>
      <c r="G27" s="20"/>
      <c r="H27" s="20"/>
    </row>
    <row r="28" spans="2:8" x14ac:dyDescent="0.25">
      <c r="B28" s="19" t="s">
        <v>110</v>
      </c>
      <c r="C28" s="20"/>
      <c r="D28" s="20"/>
      <c r="E28" s="20"/>
      <c r="F28" s="20"/>
      <c r="G28" s="20"/>
      <c r="H28" s="20"/>
    </row>
    <row r="29" spans="2:8" x14ac:dyDescent="0.25">
      <c r="B29" s="19" t="s">
        <v>63</v>
      </c>
      <c r="C29" s="20"/>
      <c r="D29" s="20"/>
      <c r="E29" s="20"/>
      <c r="F29" s="20"/>
      <c r="G29" s="20"/>
      <c r="H29" s="20"/>
    </row>
    <row r="30" spans="2:8" x14ac:dyDescent="0.25">
      <c r="B30" s="19" t="s">
        <v>89</v>
      </c>
      <c r="C30" s="20"/>
      <c r="D30" s="20"/>
      <c r="E30" s="20"/>
      <c r="F30" s="20"/>
      <c r="G30" s="20"/>
      <c r="H30" s="20"/>
    </row>
    <row r="31" spans="2:8" x14ac:dyDescent="0.25">
      <c r="B31" s="19" t="s">
        <v>64</v>
      </c>
      <c r="C31" s="20"/>
      <c r="D31" s="20"/>
      <c r="E31" s="20"/>
      <c r="F31" s="20"/>
      <c r="G31" s="20"/>
      <c r="H31" s="20"/>
    </row>
    <row r="32" spans="2:8" x14ac:dyDescent="0.25">
      <c r="B32" s="19" t="s">
        <v>65</v>
      </c>
      <c r="C32" s="20"/>
      <c r="D32" s="20"/>
      <c r="E32" s="20"/>
      <c r="F32" s="20"/>
      <c r="G32" s="20"/>
      <c r="H32" s="20"/>
    </row>
    <row r="33" spans="2:8" x14ac:dyDescent="0.25">
      <c r="B33" s="19" t="s">
        <v>66</v>
      </c>
      <c r="C33" s="20"/>
      <c r="D33" s="20"/>
      <c r="E33" s="20"/>
      <c r="F33" s="20"/>
      <c r="G33" s="20"/>
      <c r="H33" s="20"/>
    </row>
    <row r="34" spans="2:8" x14ac:dyDescent="0.25">
      <c r="B34" s="19" t="s">
        <v>111</v>
      </c>
      <c r="C34" s="20"/>
      <c r="D34" s="20"/>
      <c r="E34" s="20"/>
      <c r="F34" s="20"/>
      <c r="G34" s="20"/>
      <c r="H34" s="20"/>
    </row>
    <row r="35" spans="2:8" x14ac:dyDescent="0.25">
      <c r="B35" s="19" t="s">
        <v>112</v>
      </c>
      <c r="C35" s="20"/>
      <c r="D35" s="20"/>
      <c r="E35" s="20"/>
      <c r="F35" s="20"/>
      <c r="G35" s="20"/>
      <c r="H35" s="20"/>
    </row>
    <row r="36" spans="2:8" x14ac:dyDescent="0.25">
      <c r="B36" s="19" t="s">
        <v>113</v>
      </c>
      <c r="C36" s="20"/>
      <c r="D36" s="20"/>
      <c r="E36" s="20"/>
      <c r="F36" s="20"/>
      <c r="G36" s="20"/>
      <c r="H36" s="20"/>
    </row>
    <row r="37" spans="2:8" x14ac:dyDescent="0.25">
      <c r="B37" s="19" t="s">
        <v>67</v>
      </c>
      <c r="C37" s="20"/>
      <c r="D37" s="20"/>
      <c r="E37" s="20"/>
      <c r="F37" s="20"/>
      <c r="G37" s="20"/>
      <c r="H37" s="20"/>
    </row>
    <row r="38" spans="2:8" x14ac:dyDescent="0.25">
      <c r="B38" s="19" t="s">
        <v>68</v>
      </c>
      <c r="C38" s="20"/>
      <c r="D38" s="20"/>
      <c r="E38" s="20"/>
      <c r="F38" s="20"/>
      <c r="G38" s="20"/>
      <c r="H38" s="20"/>
    </row>
    <row r="39" spans="2:8" x14ac:dyDescent="0.25">
      <c r="B39" s="19" t="s">
        <v>69</v>
      </c>
      <c r="C39" s="20"/>
      <c r="D39" s="20"/>
      <c r="E39" s="20"/>
      <c r="F39" s="20"/>
      <c r="G39" s="20"/>
      <c r="H39" s="20"/>
    </row>
    <row r="40" spans="2:8" x14ac:dyDescent="0.25">
      <c r="B40" s="19" t="s">
        <v>70</v>
      </c>
      <c r="C40" s="20"/>
      <c r="D40" s="20"/>
      <c r="E40" s="20"/>
      <c r="F40" s="20"/>
      <c r="G40" s="20"/>
      <c r="H40" s="20"/>
    </row>
    <row r="41" spans="2:8" x14ac:dyDescent="0.25">
      <c r="B41" s="19" t="s">
        <v>71</v>
      </c>
      <c r="C41" s="21"/>
      <c r="D41" s="21"/>
      <c r="E41" s="21"/>
      <c r="F41" s="21"/>
      <c r="G41" s="21"/>
      <c r="H41" s="21"/>
    </row>
    <row r="42" spans="2:8" x14ac:dyDescent="0.25">
      <c r="B42" s="19" t="s">
        <v>126</v>
      </c>
      <c r="C42" s="21"/>
      <c r="D42" s="21"/>
      <c r="E42" s="21"/>
      <c r="F42" s="21"/>
      <c r="G42" s="21"/>
      <c r="H42" s="21"/>
    </row>
    <row r="43" spans="2:8" x14ac:dyDescent="0.25">
      <c r="B43" s="19" t="s">
        <v>114</v>
      </c>
      <c r="C43" s="21"/>
      <c r="D43" s="21"/>
      <c r="E43" s="21"/>
      <c r="F43" s="21"/>
      <c r="G43" s="21"/>
      <c r="H43" s="21"/>
    </row>
    <row r="44" spans="2:8" x14ac:dyDescent="0.25">
      <c r="B44" s="19" t="s">
        <v>72</v>
      </c>
      <c r="C44" s="22"/>
      <c r="D44" s="22"/>
      <c r="E44" s="22"/>
      <c r="F44" s="22"/>
      <c r="G44" s="22"/>
      <c r="H44" s="22"/>
    </row>
    <row r="45" spans="2:8" x14ac:dyDescent="0.25">
      <c r="B45" s="19" t="s">
        <v>73</v>
      </c>
      <c r="C45" s="20"/>
      <c r="D45" s="20"/>
      <c r="E45" s="20"/>
      <c r="F45" s="20"/>
      <c r="G45" s="20"/>
      <c r="H45" s="20"/>
    </row>
    <row r="46" spans="2:8" x14ac:dyDescent="0.25">
      <c r="B46" s="19" t="s">
        <v>74</v>
      </c>
      <c r="C46" s="20"/>
      <c r="D46" s="20"/>
      <c r="E46" s="20"/>
      <c r="F46" s="20"/>
      <c r="G46" s="20"/>
      <c r="H46" s="20"/>
    </row>
    <row r="47" spans="2:8" x14ac:dyDescent="0.25">
      <c r="B47" s="19" t="s">
        <v>75</v>
      </c>
      <c r="C47" s="20"/>
      <c r="D47" s="20"/>
      <c r="E47" s="20"/>
      <c r="F47" s="20"/>
      <c r="G47" s="20"/>
      <c r="H47" s="20"/>
    </row>
    <row r="48" spans="2:8" x14ac:dyDescent="0.25">
      <c r="B48" s="19" t="s">
        <v>76</v>
      </c>
      <c r="C48" s="20"/>
      <c r="D48" s="20"/>
      <c r="E48" s="20"/>
      <c r="F48" s="20"/>
      <c r="G48" s="20"/>
      <c r="H48" s="20"/>
    </row>
    <row r="49" spans="2:8" x14ac:dyDescent="0.25">
      <c r="B49" s="19" t="s">
        <v>140</v>
      </c>
      <c r="C49" s="20"/>
      <c r="D49" s="20"/>
      <c r="E49" s="20"/>
      <c r="F49" s="20"/>
      <c r="G49" s="20"/>
      <c r="H49" s="20"/>
    </row>
    <row r="50" spans="2:8" x14ac:dyDescent="0.25">
      <c r="B50" s="19" t="s">
        <v>77</v>
      </c>
      <c r="C50" s="20"/>
      <c r="D50" s="20"/>
      <c r="E50" s="20"/>
      <c r="F50" s="20"/>
      <c r="G50" s="20"/>
      <c r="H50" s="20"/>
    </row>
    <row r="51" spans="2:8" x14ac:dyDescent="0.25">
      <c r="B51" s="19" t="s">
        <v>139</v>
      </c>
      <c r="C51" s="20"/>
      <c r="D51" s="20"/>
      <c r="E51" s="20"/>
      <c r="F51" s="20"/>
      <c r="G51" s="20"/>
      <c r="H51" s="20"/>
    </row>
    <row r="52" spans="2:8" x14ac:dyDescent="0.25">
      <c r="B52" s="19" t="s">
        <v>78</v>
      </c>
      <c r="C52" s="20"/>
      <c r="D52" s="20"/>
      <c r="E52" s="20"/>
      <c r="F52" s="20"/>
      <c r="G52" s="20"/>
      <c r="H52" s="20"/>
    </row>
    <row r="53" spans="2:8" x14ac:dyDescent="0.25">
      <c r="B53" s="19" t="s">
        <v>127</v>
      </c>
      <c r="C53" s="20"/>
      <c r="D53" s="20"/>
      <c r="E53" s="20"/>
      <c r="F53" s="20"/>
      <c r="G53" s="20"/>
      <c r="H53" s="20"/>
    </row>
    <row r="54" spans="2:8" x14ac:dyDescent="0.25">
      <c r="B54" s="19" t="s">
        <v>79</v>
      </c>
      <c r="C54" s="20"/>
      <c r="D54" s="20"/>
      <c r="E54" s="20"/>
      <c r="F54" s="20"/>
      <c r="G54" s="20"/>
      <c r="H54" s="20"/>
    </row>
    <row r="55" spans="2:8" x14ac:dyDescent="0.25">
      <c r="B55" s="19" t="s">
        <v>80</v>
      </c>
      <c r="C55" s="20"/>
      <c r="D55" s="20"/>
      <c r="E55" s="20"/>
      <c r="F55" s="20"/>
      <c r="G55" s="20"/>
      <c r="H55" s="20"/>
    </row>
    <row r="56" spans="2:8" x14ac:dyDescent="0.25">
      <c r="B56" s="19" t="s">
        <v>81</v>
      </c>
      <c r="C56" s="20"/>
      <c r="D56" s="20"/>
      <c r="E56" s="20"/>
      <c r="F56" s="20"/>
      <c r="G56" s="20"/>
      <c r="H56" s="20"/>
    </row>
    <row r="57" spans="2:8" x14ac:dyDescent="0.25">
      <c r="B57" s="19" t="s">
        <v>138</v>
      </c>
      <c r="C57" s="20"/>
      <c r="D57" s="20"/>
      <c r="E57" s="20"/>
      <c r="F57" s="20"/>
      <c r="G57" s="20"/>
      <c r="H57" s="20"/>
    </row>
    <row r="58" spans="2:8" x14ac:dyDescent="0.25">
      <c r="B58" s="19" t="s">
        <v>115</v>
      </c>
      <c r="C58" s="20"/>
      <c r="D58" s="20"/>
      <c r="E58" s="20"/>
      <c r="F58" s="20"/>
      <c r="G58" s="20"/>
      <c r="H58" s="20"/>
    </row>
    <row r="59" spans="2:8" x14ac:dyDescent="0.25">
      <c r="B59" s="19" t="s">
        <v>116</v>
      </c>
      <c r="C59" s="20"/>
      <c r="D59" s="20"/>
      <c r="E59" s="20"/>
      <c r="F59" s="20"/>
      <c r="G59" s="20"/>
      <c r="H59" s="20"/>
    </row>
    <row r="60" spans="2:8" x14ac:dyDescent="0.25">
      <c r="B60" s="19" t="s">
        <v>128</v>
      </c>
      <c r="C60" s="20"/>
      <c r="D60" s="20"/>
      <c r="E60" s="20"/>
      <c r="F60" s="20"/>
      <c r="G60" s="20"/>
      <c r="H60" s="20"/>
    </row>
    <row r="61" spans="2:8" x14ac:dyDescent="0.25">
      <c r="B61" s="19" t="s">
        <v>82</v>
      </c>
      <c r="C61" s="22"/>
      <c r="D61" s="22"/>
      <c r="E61" s="22"/>
      <c r="F61" s="22"/>
      <c r="G61" s="22"/>
      <c r="H61" s="22"/>
    </row>
    <row r="62" spans="2:8" x14ac:dyDescent="0.25">
      <c r="B62" s="19" t="s">
        <v>39</v>
      </c>
      <c r="C62" s="22"/>
      <c r="D62" s="22"/>
      <c r="E62" s="22"/>
      <c r="F62" s="22"/>
      <c r="G62" s="22"/>
      <c r="H62" s="22"/>
    </row>
    <row r="63" spans="2:8" x14ac:dyDescent="0.25">
      <c r="B63" s="19" t="s">
        <v>83</v>
      </c>
      <c r="C63" s="20"/>
      <c r="D63" s="20"/>
      <c r="E63" s="20"/>
      <c r="F63" s="20"/>
      <c r="G63" s="20"/>
      <c r="H63" s="20"/>
    </row>
    <row r="68" spans="3:8" x14ac:dyDescent="0.25">
      <c r="C68" s="23"/>
      <c r="D68" s="23"/>
      <c r="E68" s="23"/>
      <c r="F68" s="23"/>
      <c r="G68" s="23"/>
      <c r="H68" s="23"/>
    </row>
  </sheetData>
  <sheetProtection algorithmName="SHA-512" hashValue="eoNOUZQ1lM0p4/C1NoED4rheSbEkBPTtGzTARRsWO0qMak1cHrRHd7rWBClRZs/6NkuYlX+SZG7W0ceK5ywd5Q==" saltValue="CV7nsMNg42fYwxW8+g5zrA==" spinCount="100000" sheet="1" objects="1" scenarios="1"/>
  <phoneticPr fontId="5" type="noConversion"/>
  <hyperlinks>
    <hyperlink ref="B8:H8" location="atl!A1" display="Atlanta, GA" xr:uid="{00000000-0004-0000-0100-000000000000}"/>
    <hyperlink ref="B11:H11" location="bos!A1" display="Boston, Worcester-Lawrence, Massachusetts - New Hampshire - Maine - Connecticut" xr:uid="{00000000-0004-0000-0100-000001000000}"/>
    <hyperlink ref="B12:H12" location="buf!A1" display="Buffalo" xr:uid="{00000000-0004-0000-0100-000002000000}"/>
    <hyperlink ref="B15:H15" location="chi!A1" display="Chicago-Gary-Kenosha, Illinois - Indiana - Wisconsin" xr:uid="{00000000-0004-0000-0100-000003000000}"/>
    <hyperlink ref="B16:H16" location="cin!A1" display="Cincinnati-Hamilton, Ohio - Kentucky - Indiana" xr:uid="{00000000-0004-0000-0100-000004000000}"/>
    <hyperlink ref="B17:H17" location="cle!A1" display="Cleveland-Akron, Ohio" xr:uid="{00000000-0004-0000-0100-000005000000}"/>
    <hyperlink ref="B19:H19" location="col!A1" display="Columbus, Ohio" xr:uid="{00000000-0004-0000-0100-000006000000}"/>
    <hyperlink ref="B21" location="dfw!A1" display="Dallas-Fort Worth, Texas" xr:uid="{00000000-0004-0000-0100-000007000000}"/>
    <hyperlink ref="B23" location="day!A1" display="Dayton-Springfield, Ohio" xr:uid="{00000000-0004-0000-0100-000008000000}"/>
    <hyperlink ref="B24" location="den!A1" display="Denver-Boulder-Greeley, Colorado" xr:uid="{00000000-0004-0000-0100-000009000000}"/>
    <hyperlink ref="B26" location="det!A1" display="Detroit-Ann Arbor-Flint, Michigan" xr:uid="{00000000-0004-0000-0100-00000A000000}"/>
    <hyperlink ref="B29" location="har!A1" display="Hartford, Connecticut (including all of New London County, CT)" xr:uid="{00000000-0004-0000-0100-00000B000000}"/>
    <hyperlink ref="B31" location="hou!A1" display="Houston-Galveston-Brazoria, Texas" xr:uid="{00000000-0004-0000-0100-00000C000000}"/>
    <hyperlink ref="B32" location="hnt!A1" display="Huntsville, Alabama" xr:uid="{00000000-0004-0000-0100-00000D000000}"/>
    <hyperlink ref="B33" location="ind!A1" display="Indianapolis, Indiana" xr:uid="{00000000-0004-0000-0100-00000E000000}"/>
    <hyperlink ref="B37" location="la!A1" display="Los Angeles-Riverside-Orange County, California " xr:uid="{00000000-0004-0000-0100-00000F000000}"/>
    <hyperlink ref="B38" location="mfl!A1" display="Miami-Fort Lauderdale, Florida" xr:uid="{00000000-0004-0000-0100-000010000000}"/>
    <hyperlink ref="B39" location="mil!A1" display="Milwaukee-Racine, Wisconsin" xr:uid="{00000000-0004-0000-0100-000011000000}"/>
    <hyperlink ref="B40" location="msp!A1" display="Minneapolis-St. Paul, Minnesota - Wisconsin" xr:uid="{00000000-0004-0000-0100-000012000000}"/>
    <hyperlink ref="B41" location="ny!A1" display="New York-Northern New Jersey-Long Island, New York - New Jersey - Connecticut - Pennsylvania" xr:uid="{00000000-0004-0000-0100-000013000000}"/>
    <hyperlink ref="B44" location="phl!A1" display="Philadelphia-Wilmington-Atlantic City, Pennsylvania - New Jersey - Delaware - Maryland" xr:uid="{00000000-0004-0000-0100-000014000000}"/>
    <hyperlink ref="B45" location="px!A1" display="Phoenix, Arizona" xr:uid="{00000000-0004-0000-0100-000015000000}"/>
    <hyperlink ref="B46" location="pit!A1" display="Pittsburgh, Pennsylvania" xr:uid="{00000000-0004-0000-0100-000016000000}"/>
    <hyperlink ref="B47" location="por!A1" display="Portland-Salem, Oregon - Washington" xr:uid="{00000000-0004-0000-0100-000017000000}"/>
    <hyperlink ref="B48" location="ra!A1" display="Raleigh, North Carolina" xr:uid="{00000000-0004-0000-0100-000018000000}"/>
    <hyperlink ref="B50" location="rch!A1" display="Richmond-Petersburg, Virginia" xr:uid="{00000000-0004-0000-0100-000019000000}"/>
    <hyperlink ref="B52" location="sac!A1" display="Sacramento-Yolo, California" xr:uid="{00000000-0004-0000-0100-00001A000000}"/>
    <hyperlink ref="B54" location="sd!A1" display="San Diego, California" xr:uid="{00000000-0004-0000-0100-00001B000000}"/>
    <hyperlink ref="B55" location="sf!A1" display="San Francisco-Oakland-San Jose, California" xr:uid="{00000000-0004-0000-0100-00001C000000}"/>
    <hyperlink ref="B56" location="sea!A1" display="Seattle-Tacoma-Bremerton, Washington" xr:uid="{00000000-0004-0000-0100-00001D000000}"/>
    <hyperlink ref="B61" location="WDCB!A1" display="Washington-Baltimore, District of Columbia - Maryland - Virginia - West Virginia " xr:uid="{00000000-0004-0000-0100-00001E000000}"/>
    <hyperlink ref="B63" location="rus!A1" display="Rest of United States  " xr:uid="{00000000-0004-0000-0100-00001F000000}"/>
    <hyperlink ref="B62" location="Intl!A1" display="International" xr:uid="{00000000-0004-0000-0100-000020000000}"/>
    <hyperlink ref="B4" location="'NO LOCALITY'!A1" display="No Locality" xr:uid="{00000000-0004-0000-0100-000021000000}"/>
    <hyperlink ref="B12" location="BUF!A1" display="Buffalo" xr:uid="{00000000-0004-0000-0100-000022000000}"/>
    <hyperlink ref="B5" location="Ak!A1" display="Alaska" xr:uid="{00000000-0004-0000-0100-000023000000}"/>
    <hyperlink ref="B30" location="Hi!A1" display="Hawaii" xr:uid="{00000000-0004-0000-0100-000024000000}"/>
    <hyperlink ref="B6" location="Albany!A1" display="Albany, NY" xr:uid="{00000000-0004-0000-0100-000025000000}"/>
    <hyperlink ref="B7" location="Albuquerque!A1" display="Albuquerque-Santa Fe, NM" xr:uid="{00000000-0004-0000-0100-000026000000}"/>
    <hyperlink ref="B9" location="Austin!A1" display="Austin, TX" xr:uid="{00000000-0004-0000-0100-000027000000}"/>
    <hyperlink ref="B14" location="Charlotte!A1" display="Charlotte-Concord, NC-SC" xr:uid="{00000000-0004-0000-0100-000028000000}"/>
    <hyperlink ref="B18" location="'Colorado Springs'!A1" display="Colorado Springs, CO" xr:uid="{00000000-0004-0000-0100-000029000000}"/>
    <hyperlink ref="B22" location="Davenport!A1" display="Davenport-Moline, IA-IL" xr:uid="{00000000-0004-0000-0100-00002A000000}"/>
    <hyperlink ref="B28" location="Harrisburg!A1" display="Harrisburg-Lebanon,PA" xr:uid="{00000000-0004-0000-0100-00002B000000}"/>
    <hyperlink ref="B34" location="'Kansas City'!A1" display="Kansas City, MO-KS" xr:uid="{00000000-0004-0000-0100-00002C000000}"/>
    <hyperlink ref="B35" location="Laredo!A1" display="Laredo, TX" xr:uid="{00000000-0004-0000-0100-00002D000000}"/>
    <hyperlink ref="B36" location="'Las Vegas'!A1" display="Las Vegas-Henderson, NV-AZ" xr:uid="{00000000-0004-0000-0100-00002E000000}"/>
    <hyperlink ref="B43" location="'Palm Bay'!A1" display="Palm Bay, Florida" xr:uid="{00000000-0004-0000-0100-00002F000000}"/>
    <hyperlink ref="B58" location="'St Louis'!A1" display="St Louis-St Charlies-Farmingron, MO-IL" xr:uid="{00000000-0004-0000-0100-000030000000}"/>
    <hyperlink ref="B59" location="Tucson!A1" display="Tucson, AZ" xr:uid="{00000000-0004-0000-0100-000031000000}"/>
    <hyperlink ref="B10" location="Birm!A1" display="Birmingham-Hoover-Talladega, AL" xr:uid="{00000000-0004-0000-0100-000032000000}"/>
    <hyperlink ref="B13" location="Burl!A1" display="Burlington-South Burlington, VT" xr:uid="{00000000-0004-0000-0100-000033000000}"/>
    <hyperlink ref="B20" location="CorpusC!A1" display="Corpus Christi-Kingsville-Alice, TX" xr:uid="{00000000-0004-0000-0100-000034000000}"/>
    <hyperlink ref="B42" location="Omaha!A1" display="Omaha-Council Bluffs-Fremont, NE-IA" xr:uid="{00000000-0004-0000-0100-000035000000}"/>
    <hyperlink ref="B53" location="'San An'!A1" display="San Antonio-New Braunfels-Pearsall, Tx" xr:uid="{00000000-0004-0000-0100-000036000000}"/>
    <hyperlink ref="B60" location="VABN!A1" display="Virginia Beach-Norfolk, VA-NC" xr:uid="{00000000-0004-0000-0100-000037000000}"/>
    <hyperlink ref="B25" location="des!A1" display="Des Moines, Iowa" xr:uid="{00000000-0004-0000-0100-000038000000}"/>
    <hyperlink ref="B27" location="Fresno!A1" display="Fresno-Madera-Hanford, CA" xr:uid="{E8107B97-FB8F-40C8-B4A3-D407833B2419}"/>
    <hyperlink ref="B49" location="Reno!A1" display="Reno-Fernley, NV" xr:uid="{A43500D5-5F8B-4EF0-A66B-EF6F28BDCB10}"/>
    <hyperlink ref="B51" location="Rochester!A1" display="Rochester-Batavia-Seneca Falls, NY" xr:uid="{0AE5B677-1F9E-4969-8F83-E6D2C76FA94A}"/>
    <hyperlink ref="B57" location="Spokane!A1" display="Spokane-Spokane Valley-Coeur d'Alene, WA-ID" xr:uid="{22D4D231-50A8-4A00-9751-E4EEAFC93263}"/>
  </hyperlinks>
  <pageMargins left="0" right="0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119</v>
      </c>
      <c r="N4" s="14">
        <f>VLOOKUP(M4,'Locality and Max Pay'!A:B,2,FALSE)</f>
        <v>0.17630000000000001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96146.397926999984</v>
      </c>
      <c r="G10" s="10">
        <f>IF('NO LOCALITY'!G10*(1+$N$4)&gt;'Locality and Max Pay'!$D$7,'Locality and Max Pay'!$D$7,'NO LOCALITY'!G10*(1+$N$4))</f>
        <v>109127.41775909999</v>
      </c>
      <c r="H10" s="10">
        <f>IF('NO LOCALITY'!H10*(1+$N$4)&gt;'Locality and Max Pay'!$D$7,'Locality and Max Pay'!$D$7,'NO LOCALITY'!H10*(1+$N$4))</f>
        <v>120589.14027419998</v>
      </c>
      <c r="I10" s="10">
        <f>IF('NO LOCALITY'!I10*(1+$N$4)&gt;'Locality and Max Pay'!$D$7,'Locality and Max Pay'!$D$7,'NO LOCALITY'!I10*(1+$N$4))</f>
        <v>133250.74878059997</v>
      </c>
      <c r="J10" s="10">
        <f>IF('NO LOCALITY'!J10*(1+$N$4)&gt;'Locality and Max Pay'!$D$7,'Locality and Max Pay'!$D$7,'NO LOCALITY'!J10*(1+$N$4))</f>
        <v>147245.03225639998</v>
      </c>
      <c r="K10" s="10">
        <f>IF('NO LOCALITY'!K10*(1+$N$4)&gt;'Locality and Max Pay'!$D$7,'Locality and Max Pay'!$D$7,'NO LOCALITY'!K10*(1+$N$4))</f>
        <v>162699.99449129996</v>
      </c>
      <c r="L10" s="10">
        <f>IF('NO LOCALITY'!L10*(1+$N$4)&gt;'Locality and Max Pay'!$D$7,'Locality and Max Pay'!$D$7,'NO LOCALITY'!L10*(1+$N$4))</f>
        <v>187108.04422259994</v>
      </c>
      <c r="M10" s="10">
        <f>IF('NO LOCALITY'!M10*(1+$N$4)&gt;'Locality and Max Pay'!$D$7,'Locality and Max Pay'!$D$7,'NO LOCALITY'!M10*(1+$N$4))</f>
        <v>196927.25081939998</v>
      </c>
      <c r="N10" s="10">
        <f>IF('NO LOCALITY'!N10*(1+$N$4)&gt;'Locality and Max Pay'!$D$7,'Locality and Max Pay'!$D$7,'NO LOCALITY'!N10*(1+$N$4))</f>
        <v>206776.36484369996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71221.547848499991</v>
      </c>
      <c r="G11" s="10">
        <f>IF('NO LOCALITY'!G11*(1+$N$4)&gt;'Locality and Max Pay'!$D$7,'Locality and Max Pay'!$D$7,'NO LOCALITY'!G11*(1+$N$4))</f>
        <v>80836.187641199984</v>
      </c>
      <c r="H11" s="10">
        <f>IF('NO LOCALITY'!H11*(1+$N$4)&gt;'Locality and Max Pay'!$D$7,'Locality and Max Pay'!$D$7,'NO LOCALITY'!H11*(1+$N$4))</f>
        <v>89327.504456999988</v>
      </c>
      <c r="I11" s="10">
        <f>IF('NO LOCALITY'!I11*(1+$N$4)&gt;'Locality and Max Pay'!$D$7,'Locality and Max Pay'!$D$7,'NO LOCALITY'!I11*(1+$N$4))</f>
        <v>98705.277423899985</v>
      </c>
      <c r="J11" s="10">
        <f>IF('NO LOCALITY'!J11*(1+$N$4)&gt;'Locality and Max Pay'!$D$7,'Locality and Max Pay'!$D$7,'NO LOCALITY'!J11*(1+$N$4))</f>
        <v>109069.99549829998</v>
      </c>
      <c r="K11" s="10">
        <f>IF('NO LOCALITY'!K11*(1+$N$4)&gt;'Locality and Max Pay'!$D$7,'Locality and Max Pay'!$D$7,'NO LOCALITY'!K11*(1+$N$4))</f>
        <v>120518.55874529999</v>
      </c>
      <c r="L11" s="10">
        <f>IF('NO LOCALITY'!L11*(1+$N$4)&gt;'Locality and Max Pay'!$D$7,'Locality and Max Pay'!$D$7,'NO LOCALITY'!L11*(1+$N$4))</f>
        <v>138599.39311469998</v>
      </c>
      <c r="M11" s="10">
        <f>IF('NO LOCALITY'!M11*(1+$N$4)&gt;'Locality and Max Pay'!$D$7,'Locality and Max Pay'!$D$7,'NO LOCALITY'!M11*(1+$N$4))</f>
        <v>145869.29059139997</v>
      </c>
      <c r="N11" s="10">
        <f>IF('NO LOCALITY'!N11*(1+$N$4)&gt;'Locality and Max Pay'!$D$7,'Locality and Max Pay'!$D$7,'NO LOCALITY'!N11*(1+$N$4))</f>
        <v>153167.89919849997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V0N+xD0wVLRKtvbb2v7Sqw4mruHFwz3bEb0kPnMIpMfI0AOCzJExsx2yAFpHVq4XwPUZrL2Zea++Gdbi0T7oTQ==" saltValue="gs8KqhUEq1VjCnKWuhz0GQ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43" priority="1" stopIfTrue="1" operator="greaterThan">
      <formula>165200</formula>
    </cfRule>
  </conditionalFormatting>
  <hyperlinks>
    <hyperlink ref="C15" location="'LOCALITY INDEX'!A1" display="Return to LOCALITY INDEX" xr:uid="{00000000-0004-0000-1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42</v>
      </c>
      <c r="N4" s="14">
        <f>VLOOKUP(M4,'Locality and Max Pay'!A:B,2,FALSE)</f>
        <v>0.27260000000000001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104017.60265399999</v>
      </c>
      <c r="G10" s="10">
        <f>IF('NO LOCALITY'!G10*(1+$N$4)&gt;'Locality and Max Pay'!$D$7,'Locality and Max Pay'!$D$7,'NO LOCALITY'!G10*(1+$N$4))</f>
        <v>118061.33795819999</v>
      </c>
      <c r="H10" s="10">
        <f>IF('NO LOCALITY'!H10*(1+$N$4)&gt;'Locality and Max Pay'!$D$7,'Locality and Max Pay'!$D$7,'NO LOCALITY'!H10*(1+$N$4))</f>
        <v>130461.39582839998</v>
      </c>
      <c r="I10" s="10">
        <f>IF('NO LOCALITY'!I10*(1+$N$4)&gt;'Locality and Max Pay'!$D$7,'Locality and Max Pay'!$D$7,'NO LOCALITY'!I10*(1+$N$4))</f>
        <v>144159.57060119999</v>
      </c>
      <c r="J10" s="10">
        <f>IF('NO LOCALITY'!J10*(1+$N$4)&gt;'Locality and Max Pay'!$D$7,'Locality and Max Pay'!$D$7,'NO LOCALITY'!J10*(1+$N$4))</f>
        <v>159299.52227279998</v>
      </c>
      <c r="K10" s="10">
        <f>IF('NO LOCALITY'!K10*(1+$N$4)&gt;'Locality and Max Pay'!$D$7,'Locality and Max Pay'!$D$7,'NO LOCALITY'!K10*(1+$N$4))</f>
        <v>176019.73390259995</v>
      </c>
      <c r="L10" s="10">
        <f>IF('NO LOCALITY'!L10*(1+$N$4)&gt;'Locality and Max Pay'!$D$7,'Locality and Max Pay'!$D$7,'NO LOCALITY'!L10*(1+$N$4))</f>
        <v>202425.99428519997</v>
      </c>
      <c r="M10" s="10">
        <f>IF('NO LOCALITY'!M10*(1+$N$4)&gt;'Locality and Max Pay'!$D$7,'Locality and Max Pay'!$D$7,'NO LOCALITY'!M10*(1+$N$4))</f>
        <v>213049.06859879999</v>
      </c>
      <c r="N10" s="10">
        <f>IF('NO LOCALITY'!N10*(1+$N$4)&gt;'Locality and Max Pay'!$D$7,'Locality and Max Pay'!$D$7,'NO LOCALITY'!N10*(1+$N$4))</f>
        <v>223704.49876739996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77052.233096999989</v>
      </c>
      <c r="G11" s="10">
        <f>IF('NO LOCALITY'!G11*(1+$N$4)&gt;'Locality and Max Pay'!$D$7,'Locality and Max Pay'!$D$7,'NO LOCALITY'!G11*(1+$N$4))</f>
        <v>87453.993362399982</v>
      </c>
      <c r="H11" s="10">
        <f>IF('NO LOCALITY'!H11*(1+$N$4)&gt;'Locality and Max Pay'!$D$7,'Locality and Max Pay'!$D$7,'NO LOCALITY'!H11*(1+$N$4))</f>
        <v>96640.467713999999</v>
      </c>
      <c r="I11" s="10">
        <f>IF('NO LOCALITY'!I11*(1+$N$4)&gt;'Locality and Max Pay'!$D$7,'Locality and Max Pay'!$D$7,'NO LOCALITY'!I11*(1+$N$4))</f>
        <v>106785.96960779998</v>
      </c>
      <c r="J11" s="10">
        <f>IF('NO LOCALITY'!J11*(1+$N$4)&gt;'Locality and Max Pay'!$D$7,'Locality and Max Pay'!$D$7,'NO LOCALITY'!J11*(1+$N$4))</f>
        <v>117999.21471659999</v>
      </c>
      <c r="K11" s="10">
        <f>IF('NO LOCALITY'!K11*(1+$N$4)&gt;'Locality and Max Pay'!$D$7,'Locality and Max Pay'!$D$7,'NO LOCALITY'!K11*(1+$N$4))</f>
        <v>130385.03601059999</v>
      </c>
      <c r="L11" s="10">
        <f>IF('NO LOCALITY'!L11*(1+$N$4)&gt;'Locality and Max Pay'!$D$7,'Locality and Max Pay'!$D$7,'NO LOCALITY'!L11*(1+$N$4))</f>
        <v>149946.09170939997</v>
      </c>
      <c r="M11" s="10">
        <f>IF('NO LOCALITY'!M11*(1+$N$4)&gt;'Locality and Max Pay'!$D$7,'Locality and Max Pay'!$D$7,'NO LOCALITY'!M11*(1+$N$4))</f>
        <v>157811.15294279996</v>
      </c>
      <c r="N11" s="10">
        <f>IF('NO LOCALITY'!N11*(1+$N$4)&gt;'Locality and Max Pay'!$D$7,'Locality and Max Pay'!$D$7,'NO LOCALITY'!N11*(1+$N$4))</f>
        <v>165707.27579699998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HT26l2L3Cu/pXRt87WAEZInMzZ5V0Q0ybgD+c7ZsstKntwvxR/yeYnUQvPkjmJ0FcyhRwe6m4rPtB3YRQmAlQw==" saltValue="ourfNO6YCSfNwtDLtr3fsA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42" priority="1" stopIfTrue="1" operator="greaterThan">
      <formula>165200</formula>
    </cfRule>
  </conditionalFormatting>
  <hyperlinks>
    <hyperlink ref="C15" location="'LOCALITY INDEX'!A1" display="Return to LOCALITY INDEX" xr:uid="{00000000-0004-0000-1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95</v>
      </c>
      <c r="N4" s="14">
        <f>VLOOKUP(M4,'Locality and Max Pay'!A:B,2,FALSE)</f>
        <v>0.1893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97208.969696999993</v>
      </c>
      <c r="G10" s="10">
        <f>IF('NO LOCALITY'!G10*(1+$N$4)&gt;'Locality and Max Pay'!$D$7,'Locality and Max Pay'!$D$7,'NO LOCALITY'!G10*(1+$N$4))</f>
        <v>110333.4506001</v>
      </c>
      <c r="H10" s="10">
        <f>IF('NO LOCALITY'!H10*(1+$N$4)&gt;'Locality and Max Pay'!$D$7,'Locality and Max Pay'!$D$7,'NO LOCALITY'!H10*(1+$N$4))</f>
        <v>121921.8435162</v>
      </c>
      <c r="I10" s="10">
        <f>IF('NO LOCALITY'!I10*(1+$N$4)&gt;'Locality and Max Pay'!$D$7,'Locality and Max Pay'!$D$7,'NO LOCALITY'!I10*(1+$N$4))</f>
        <v>134723.38308659999</v>
      </c>
      <c r="J10" s="10">
        <f>IF('NO LOCALITY'!J10*(1+$N$4)&gt;'Locality and Max Pay'!$D$7,'Locality and Max Pay'!$D$7,'NO LOCALITY'!J10*(1+$N$4))</f>
        <v>148872.32582039997</v>
      </c>
      <c r="K10" s="10">
        <f>IF('NO LOCALITY'!K10*(1+$N$4)&gt;'Locality and Max Pay'!$D$7,'Locality and Max Pay'!$D$7,'NO LOCALITY'!K10*(1+$N$4))</f>
        <v>164498.09015429998</v>
      </c>
      <c r="L10" s="10">
        <f>IF('NO LOCALITY'!L10*(1+$N$4)&gt;'Locality and Max Pay'!$D$7,'Locality and Max Pay'!$D$7,'NO LOCALITY'!L10*(1+$N$4))</f>
        <v>189175.88794859996</v>
      </c>
      <c r="M10" s="10">
        <f>IF('NO LOCALITY'!M10*(1+$N$4)&gt;'Locality and Max Pay'!$D$7,'Locality and Max Pay'!$D$7,'NO LOCALITY'!M10*(1+$N$4))</f>
        <v>199103.6125134</v>
      </c>
      <c r="N10" s="10">
        <f>IF('NO LOCALITY'!N10*(1+$N$4)&gt;'Locality and Max Pay'!$D$7,'Locality and Max Pay'!$D$7,'NO LOCALITY'!N10*(1+$N$4))</f>
        <v>209061.57503069998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72008.660083499999</v>
      </c>
      <c r="G11" s="10">
        <f>IF('NO LOCALITY'!G11*(1+$N$4)&gt;'Locality and Max Pay'!$D$7,'Locality and Max Pay'!$D$7,'NO LOCALITY'!G11*(1+$N$4))</f>
        <v>81729.557053199984</v>
      </c>
      <c r="H11" s="10">
        <f>IF('NO LOCALITY'!H11*(1+$N$4)&gt;'Locality and Max Pay'!$D$7,'Locality and Max Pay'!$D$7,'NO LOCALITY'!H11*(1+$N$4))</f>
        <v>90314.716526999997</v>
      </c>
      <c r="I11" s="10">
        <f>IF('NO LOCALITY'!I11*(1+$N$4)&gt;'Locality and Max Pay'!$D$7,'Locality and Max Pay'!$D$7,'NO LOCALITY'!I11*(1+$N$4))</f>
        <v>99796.128912899992</v>
      </c>
      <c r="J11" s="10">
        <f>IF('NO LOCALITY'!J11*(1+$N$4)&gt;'Locality and Max Pay'!$D$7,'Locality and Max Pay'!$D$7,'NO LOCALITY'!J11*(1+$N$4))</f>
        <v>110275.39373129999</v>
      </c>
      <c r="K11" s="10">
        <f>IF('NO LOCALITY'!K11*(1+$N$4)&gt;'Locality and Max Pay'!$D$7,'Locality and Max Pay'!$D$7,'NO LOCALITY'!K11*(1+$N$4))</f>
        <v>121850.48194829999</v>
      </c>
      <c r="L11" s="10">
        <f>IF('NO LOCALITY'!L11*(1+$N$4)&gt;'Locality and Max Pay'!$D$7,'Locality and Max Pay'!$D$7,'NO LOCALITY'!L11*(1+$N$4))</f>
        <v>140131.1385117</v>
      </c>
      <c r="M11" s="10">
        <f>IF('NO LOCALITY'!M11*(1+$N$4)&gt;'Locality and Max Pay'!$D$7,'Locality and Max Pay'!$D$7,'NO LOCALITY'!M11*(1+$N$4))</f>
        <v>147481.38000539999</v>
      </c>
      <c r="N11" s="10">
        <f>IF('NO LOCALITY'!N11*(1+$N$4)&gt;'Locality and Max Pay'!$D$7,'Locality and Max Pay'!$D$7,'NO LOCALITY'!N11*(1+$N$4))</f>
        <v>154860.64993349998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IhmBN1Td0XoVjNhgIWEN5f0aNxbgiupCaa1dIJ1MhMqSB7h6NEU9+FyQf5/zFnJLefdSrIdlV02bc4y/h8KkOQ==" saltValue="SNGTOSZqPe1ZW7mn+ulV+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41" priority="1" stopIfTrue="1" operator="greaterThan">
      <formula>165200</formula>
    </cfRule>
  </conditionalFormatting>
  <hyperlinks>
    <hyperlink ref="C15" location="'LOCALITY INDEX'!A1" display="Return to LOCALITY INDEX" xr:uid="{00000000-0004-0000-1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43</v>
      </c>
      <c r="N4" s="14">
        <f>VLOOKUP(M4,'Locality and Max Pay'!A:B,2,FALSE)</f>
        <v>0.2142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99244.203317999985</v>
      </c>
      <c r="G10" s="10">
        <f>IF('NO LOCALITY'!G10*(1+$N$4)&gt;'Locality and Max Pay'!$D$7,'Locality and Max Pay'!$D$7,'NO LOCALITY'!G10*(1+$N$4))</f>
        <v>112643.46734939999</v>
      </c>
      <c r="H10" s="10">
        <f>IF('NO LOCALITY'!H10*(1+$N$4)&gt;'Locality and Max Pay'!$D$7,'Locality and Max Pay'!$D$7,'NO LOCALITY'!H10*(1+$N$4))</f>
        <v>124474.48280279999</v>
      </c>
      <c r="I10" s="10">
        <f>IF('NO LOCALITY'!I10*(1+$N$4)&gt;'Locality and Max Pay'!$D$7,'Locality and Max Pay'!$D$7,'NO LOCALITY'!I10*(1+$N$4))</f>
        <v>137544.04418039997</v>
      </c>
      <c r="J10" s="10">
        <f>IF('NO LOCALITY'!J10*(1+$N$4)&gt;'Locality and Max Pay'!$D$7,'Locality and Max Pay'!$D$7,'NO LOCALITY'!J10*(1+$N$4))</f>
        <v>151989.21887759998</v>
      </c>
      <c r="K10" s="10">
        <f>IF('NO LOCALITY'!K10*(1+$N$4)&gt;'Locality and Max Pay'!$D$7,'Locality and Max Pay'!$D$7,'NO LOCALITY'!K10*(1+$N$4))</f>
        <v>167942.13492419996</v>
      </c>
      <c r="L10" s="10">
        <f>IF('NO LOCALITY'!L10*(1+$N$4)&gt;'Locality and Max Pay'!$D$7,'Locality and Max Pay'!$D$7,'NO LOCALITY'!L10*(1+$N$4))</f>
        <v>193136.60400839997</v>
      </c>
      <c r="M10" s="10">
        <f>IF('NO LOCALITY'!M10*(1+$N$4)&gt;'Locality and Max Pay'!$D$7,'Locality and Max Pay'!$D$7,'NO LOCALITY'!M10*(1+$N$4))</f>
        <v>203272.18221959998</v>
      </c>
      <c r="N10" s="10">
        <f>IF('NO LOCALITY'!N10*(1+$N$4)&gt;'Locality and Max Pay'!$D$7,'Locality and Max Pay'!$D$7,'NO LOCALITY'!N10*(1+$N$4))</f>
        <v>213438.63146579996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73516.282748999991</v>
      </c>
      <c r="G11" s="10">
        <f>IF('NO LOCALITY'!G11*(1+$N$4)&gt;'Locality and Max Pay'!$D$7,'Locality and Max Pay'!$D$7,'NO LOCALITY'!G11*(1+$N$4))</f>
        <v>83440.703080799984</v>
      </c>
      <c r="H11" s="10">
        <f>IF('NO LOCALITY'!H11*(1+$N$4)&gt;'Locality and Max Pay'!$D$7,'Locality and Max Pay'!$D$7,'NO LOCALITY'!H11*(1+$N$4))</f>
        <v>92205.607338000002</v>
      </c>
      <c r="I11" s="10">
        <f>IF('NO LOCALITY'!I11*(1+$N$4)&gt;'Locality and Max Pay'!$D$7,'Locality and Max Pay'!$D$7,'NO LOCALITY'!I11*(1+$N$4))</f>
        <v>101885.52907259998</v>
      </c>
      <c r="J11" s="10">
        <f>IF('NO LOCALITY'!J11*(1+$N$4)&gt;'Locality and Max Pay'!$D$7,'Locality and Max Pay'!$D$7,'NO LOCALITY'!J11*(1+$N$4))</f>
        <v>112584.19496219998</v>
      </c>
      <c r="K11" s="10">
        <f>IF('NO LOCALITY'!K11*(1+$N$4)&gt;'Locality and Max Pay'!$D$7,'Locality and Max Pay'!$D$7,'NO LOCALITY'!K11*(1+$N$4))</f>
        <v>124401.62716019999</v>
      </c>
      <c r="L11" s="10">
        <f>IF('NO LOCALITY'!L11*(1+$N$4)&gt;'Locality and Max Pay'!$D$7,'Locality and Max Pay'!$D$7,'NO LOCALITY'!L11*(1+$N$4))</f>
        <v>143065.02007979999</v>
      </c>
      <c r="M11" s="10">
        <f>IF('NO LOCALITY'!M11*(1+$N$4)&gt;'Locality and Max Pay'!$D$7,'Locality and Max Pay'!$D$7,'NO LOCALITY'!M11*(1+$N$4))</f>
        <v>150569.15126759998</v>
      </c>
      <c r="N11" s="10">
        <f>IF('NO LOCALITY'!N11*(1+$N$4)&gt;'Locality and Max Pay'!$D$7,'Locality and Max Pay'!$D$7,'NO LOCALITY'!N11*(1+$N$4))</f>
        <v>158102.91864899997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gDFyVlYO9TMDXH2/EHBTmFlkSs5aQT64Q/thvyOLUJ9JyM0EKQe17sjTA8IDz7smiZnYM61KCImFIkxbSfWOeA==" saltValue="r1XRlXjyKghPwD28kNiw1Q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40" priority="1" stopIfTrue="1" operator="greaterThan">
      <formula>165200</formula>
    </cfRule>
  </conditionalFormatting>
  <hyperlinks>
    <hyperlink ref="C15" location="'LOCALITY INDEX'!A1" display="Return to LOCALITY INDEX" xr:uid="{00000000-0004-0000-1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18</v>
      </c>
      <c r="N4" s="14">
        <f>VLOOKUP(M4,'Locality and Max Pay'!A:B,2,FALSE)</f>
        <v>0.30520000000000003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106682.20570800001</v>
      </c>
      <c r="G10" s="10">
        <f>IF('NO LOCALITY'!G10*(1+$N$4)&gt;'Locality and Max Pay'!$D$7,'Locality and Max Pay'!$D$7,'NO LOCALITY'!G10*(1+$N$4))</f>
        <v>121085.69723640001</v>
      </c>
      <c r="H10" s="10">
        <f>IF('NO LOCALITY'!H10*(1+$N$4)&gt;'Locality and Max Pay'!$D$7,'Locality and Max Pay'!$D$7,'NO LOCALITY'!H10*(1+$N$4))</f>
        <v>133803.4054968</v>
      </c>
      <c r="I10" s="10">
        <f>IF('NO LOCALITY'!I10*(1+$N$4)&gt;'Locality and Max Pay'!$D$7,'Locality and Max Pay'!$D$7,'NO LOCALITY'!I10*(1+$N$4))</f>
        <v>147852.48432240001</v>
      </c>
      <c r="J10" s="10">
        <f>IF('NO LOCALITY'!J10*(1+$N$4)&gt;'Locality and Max Pay'!$D$7,'Locality and Max Pay'!$D$7,'NO LOCALITY'!J10*(1+$N$4))</f>
        <v>163380.27382559999</v>
      </c>
      <c r="K10" s="10">
        <f>IF('NO LOCALITY'!K10*(1+$N$4)&gt;'Locality and Max Pay'!$D$7,'Locality and Max Pay'!$D$7,'NO LOCALITY'!K10*(1+$N$4))</f>
        <v>180528.8045652</v>
      </c>
      <c r="L10" s="10">
        <f>IF('NO LOCALITY'!L10*(1+$N$4)&gt;'Locality and Max Pay'!$D$7,'Locality and Max Pay'!$D$7,'NO LOCALITY'!L10*(1+$N$4))</f>
        <v>207611.5100904</v>
      </c>
      <c r="M10" s="10">
        <f>IF('NO LOCALITY'!M10*(1+$N$4)&gt;'Locality and Max Pay'!$D$7,'Locality and Max Pay'!$D$7,'NO LOCALITY'!M10*(1+$N$4))</f>
        <v>218506.71407760002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79026.068394000002</v>
      </c>
      <c r="G11" s="10">
        <f>IF('NO LOCALITY'!G11*(1+$N$4)&gt;'Locality and Max Pay'!$D$7,'Locality and Max Pay'!$D$7,'NO LOCALITY'!G11*(1+$N$4))</f>
        <v>89694.288964799998</v>
      </c>
      <c r="H11" s="10">
        <f>IF('NO LOCALITY'!H11*(1+$N$4)&gt;'Locality and Max Pay'!$D$7,'Locality and Max Pay'!$D$7,'NO LOCALITY'!H11*(1+$N$4))</f>
        <v>99116.091828000004</v>
      </c>
      <c r="I11" s="10">
        <f>IF('NO LOCALITY'!I11*(1+$N$4)&gt;'Locality and Max Pay'!$D$7,'Locality and Max Pay'!$D$7,'NO LOCALITY'!I11*(1+$N$4))</f>
        <v>109521.48949560001</v>
      </c>
      <c r="J11" s="10">
        <f>IF('NO LOCALITY'!J11*(1+$N$4)&gt;'Locality and Max Pay'!$D$7,'Locality and Max Pay'!$D$7,'NO LOCALITY'!J11*(1+$N$4))</f>
        <v>121021.98259319999</v>
      </c>
      <c r="K11" s="10">
        <f>IF('NO LOCALITY'!K11*(1+$N$4)&gt;'Locality and Max Pay'!$D$7,'Locality and Max Pay'!$D$7,'NO LOCALITY'!K11*(1+$N$4))</f>
        <v>133725.08958120001</v>
      </c>
      <c r="L11" s="10">
        <f>IF('NO LOCALITY'!L11*(1+$N$4)&gt;'Locality and Max Pay'!$D$7,'Locality and Max Pay'!$D$7,'NO LOCALITY'!L11*(1+$N$4))</f>
        <v>153787.23785880001</v>
      </c>
      <c r="M11" s="10">
        <f>IF('NO LOCALITY'!M11*(1+$N$4)&gt;'Locality and Max Pay'!$D$7,'Locality and Max Pay'!$D$7,'NO LOCALITY'!M11*(1+$N$4))</f>
        <v>161853.77716559998</v>
      </c>
      <c r="N11" s="10">
        <f>IF('NO LOCALITY'!N11*(1+$N$4)&gt;'Locality and Max Pay'!$D$7,'Locality and Max Pay'!$D$7,'NO LOCALITY'!N11*(1+$N$4))</f>
        <v>169952.173794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FGEKIkold/IGfOrIlsWjX7oOUJUL0IU12FC25eadx9JKMFN7skH8JrpE6B3BvCxKNhh44BvdNlhmy6RXNjrQZA==" saltValue="JbIc858zBeo9v4c3a5ArJQ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39" priority="1" stopIfTrue="1" operator="greaterThan">
      <formula>165200</formula>
    </cfRule>
  </conditionalFormatting>
  <hyperlinks>
    <hyperlink ref="C15" location="'LOCALITY INDEX'!A1" display="Return to LOCALITY INDEX" xr:uid="{00000000-0004-0000-1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87" t="s">
        <v>129</v>
      </c>
      <c r="M4" s="88"/>
      <c r="N4" s="14">
        <f>VLOOKUP(L4,'Locality and Max Pay'!A:B,2,FALSE)</f>
        <v>0.18010000000000001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96456.995828999992</v>
      </c>
      <c r="G10" s="10">
        <f>IF('NO LOCALITY'!G10*(1+$N$4)&gt;'Locality and Max Pay'!$D$7,'Locality and Max Pay'!$D$7,'NO LOCALITY'!G10*(1+$N$4))</f>
        <v>109479.9504357</v>
      </c>
      <c r="H10" s="10">
        <f>IF('NO LOCALITY'!H10*(1+$N$4)&gt;'Locality and Max Pay'!$D$7,'Locality and Max Pay'!$D$7,'NO LOCALITY'!H10*(1+$N$4))</f>
        <v>120978.69968339999</v>
      </c>
      <c r="I10" s="10">
        <f>IF('NO LOCALITY'!I10*(1+$N$4)&gt;'Locality and Max Pay'!$D$7,'Locality and Max Pay'!$D$7,'NO LOCALITY'!I10*(1+$N$4))</f>
        <v>133681.21111619999</v>
      </c>
      <c r="J10" s="10">
        <f>IF('NO LOCALITY'!J10*(1+$N$4)&gt;'Locality and Max Pay'!$D$7,'Locality and Max Pay'!$D$7,'NO LOCALITY'!J10*(1+$N$4))</f>
        <v>147720.70268279998</v>
      </c>
      <c r="K10" s="10">
        <f>IF('NO LOCALITY'!K10*(1+$N$4)&gt;'Locality and Max Pay'!$D$7,'Locality and Max Pay'!$D$7,'NO LOCALITY'!K10*(1+$N$4))</f>
        <v>163225.59168509996</v>
      </c>
      <c r="L10" s="10">
        <f>IF('NO LOCALITY'!L10*(1+$N$4)&gt;'Locality and Max Pay'!$D$7,'Locality and Max Pay'!$D$7,'NO LOCALITY'!L10*(1+$N$4))</f>
        <v>187712.49085019995</v>
      </c>
      <c r="M10" s="10">
        <f>IF('NO LOCALITY'!M10*(1+$N$4)&gt;'Locality and Max Pay'!$D$7,'Locality and Max Pay'!$D$7,'NO LOCALITY'!M10*(1+$N$4))</f>
        <v>197563.41808379997</v>
      </c>
      <c r="N10" s="10">
        <f>IF('NO LOCALITY'!N10*(1+$N$4)&gt;'Locality and Max Pay'!$D$7,'Locality and Max Pay'!$D$7,'NO LOCALITY'!N10*(1+$N$4))</f>
        <v>207444.34935989996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71451.626809499983</v>
      </c>
      <c r="G11" s="10">
        <f>IF('NO LOCALITY'!G11*(1+$N$4)&gt;'Locality and Max Pay'!$D$7,'Locality and Max Pay'!$D$7,'NO LOCALITY'!G11*(1+$N$4))</f>
        <v>81097.326392399977</v>
      </c>
      <c r="H11" s="10">
        <f>IF('NO LOCALITY'!H11*(1+$N$4)&gt;'Locality and Max Pay'!$D$7,'Locality and Max Pay'!$D$7,'NO LOCALITY'!H11*(1+$N$4))</f>
        <v>89616.074138999989</v>
      </c>
      <c r="I11" s="10">
        <f>IF('NO LOCALITY'!I11*(1+$N$4)&gt;'Locality and Max Pay'!$D$7,'Locality and Max Pay'!$D$7,'NO LOCALITY'!I11*(1+$N$4))</f>
        <v>99024.14170529999</v>
      </c>
      <c r="J11" s="10">
        <f>IF('NO LOCALITY'!J11*(1+$N$4)&gt;'Locality and Max Pay'!$D$7,'Locality and Max Pay'!$D$7,'NO LOCALITY'!J11*(1+$N$4))</f>
        <v>109422.34267409999</v>
      </c>
      <c r="K11" s="10">
        <f>IF('NO LOCALITY'!K11*(1+$N$4)&gt;'Locality and Max Pay'!$D$7,'Locality and Max Pay'!$D$7,'NO LOCALITY'!K11*(1+$N$4))</f>
        <v>120907.89014309998</v>
      </c>
      <c r="L11" s="10">
        <f>IF('NO LOCALITY'!L11*(1+$N$4)&gt;'Locality and Max Pay'!$D$7,'Locality and Max Pay'!$D$7,'NO LOCALITY'!L11*(1+$N$4))</f>
        <v>139047.13407689997</v>
      </c>
      <c r="M11" s="10">
        <f>IF('NO LOCALITY'!M11*(1+$N$4)&gt;'Locality and Max Pay'!$D$7,'Locality and Max Pay'!$D$7,'NO LOCALITY'!M11*(1+$N$4))</f>
        <v>146340.51672779996</v>
      </c>
      <c r="N11" s="10">
        <f>IF('NO LOCALITY'!N11*(1+$N$4)&gt;'Locality and Max Pay'!$D$7,'Locality and Max Pay'!$D$7,'NO LOCALITY'!N11*(1+$N$4))</f>
        <v>153662.70325949998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boYs911YFCyMPC/Q7MTSmRei6pq50SVRe5EtZgP6Ok1NmH0uCqk6vFFeZx6BTeHATekVwsjyZ1XxRIq7m3I9Gw==" saltValue="3KHN16wGbzK8kGUASSrYmQ==" spinCount="100000" sheet="1" objects="1" scenarios="1"/>
  <mergeCells count="31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B10:B11"/>
    <mergeCell ref="C10:C11"/>
    <mergeCell ref="D10:E10"/>
    <mergeCell ref="D11:E11"/>
    <mergeCell ref="L5:L6"/>
    <mergeCell ref="C7:E8"/>
    <mergeCell ref="F7:F8"/>
    <mergeCell ref="G7:G8"/>
    <mergeCell ref="H7:H8"/>
    <mergeCell ref="I7:I8"/>
    <mergeCell ref="J7:J8"/>
    <mergeCell ref="K7:K8"/>
    <mergeCell ref="C13:N13"/>
    <mergeCell ref="C15:E15"/>
    <mergeCell ref="L4:M4"/>
    <mergeCell ref="L7:L8"/>
    <mergeCell ref="M7:M8"/>
    <mergeCell ref="N7:N8"/>
    <mergeCell ref="C9:N9"/>
    <mergeCell ref="M5:M6"/>
    <mergeCell ref="N5:N6"/>
  </mergeCells>
  <conditionalFormatting sqref="A2:XFD3">
    <cfRule type="cellIs" dxfId="38" priority="1" stopIfTrue="1" operator="greaterThan">
      <formula>165200</formula>
    </cfRule>
  </conditionalFormatting>
  <hyperlinks>
    <hyperlink ref="C15" location="'LOCALITY INDEX'!A1" display="Return to LOCALITY INDEX" xr:uid="{00000000-0004-0000-1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44</v>
      </c>
      <c r="N4" s="14">
        <f>VLOOKUP(M4,'Locality and Max Pay'!A:B,2,FALSE)</f>
        <v>0.29120000000000001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105537.89764799998</v>
      </c>
      <c r="G10" s="10">
        <f>IF('NO LOCALITY'!G10*(1+$N$4)&gt;'Locality and Max Pay'!$D$7,'Locality and Max Pay'!$D$7,'NO LOCALITY'!G10*(1+$N$4))</f>
        <v>119786.89263839999</v>
      </c>
      <c r="H10" s="10">
        <f>IF('NO LOCALITY'!H10*(1+$N$4)&gt;'Locality and Max Pay'!$D$7,'Locality and Max Pay'!$D$7,'NO LOCALITY'!H10*(1+$N$4))</f>
        <v>132368.18662079997</v>
      </c>
      <c r="I10" s="10">
        <f>IF('NO LOCALITY'!I10*(1+$N$4)&gt;'Locality and Max Pay'!$D$7,'Locality and Max Pay'!$D$7,'NO LOCALITY'!I10*(1+$N$4))</f>
        <v>146266.57045439997</v>
      </c>
      <c r="J10" s="10">
        <f>IF('NO LOCALITY'!J10*(1+$N$4)&gt;'Locality and Max Pay'!$D$7,'Locality and Max Pay'!$D$7,'NO LOCALITY'!J10*(1+$N$4))</f>
        <v>161627.80383359996</v>
      </c>
      <c r="K10" s="10">
        <f>IF('NO LOCALITY'!K10*(1+$N$4)&gt;'Locality and Max Pay'!$D$7,'Locality and Max Pay'!$D$7,'NO LOCALITY'!K10*(1+$N$4))</f>
        <v>178592.39385119994</v>
      </c>
      <c r="L10" s="10">
        <f>IF('NO LOCALITY'!L10*(1+$N$4)&gt;'Locality and Max Pay'!$D$7,'Locality and Max Pay'!$D$7,'NO LOCALITY'!L10*(1+$N$4))</f>
        <v>205384.60146239994</v>
      </c>
      <c r="M10" s="10">
        <f>IF('NO LOCALITY'!M10*(1+$N$4)&gt;'Locality and Max Pay'!$D$7,'Locality and Max Pay'!$D$7,'NO LOCALITY'!M10*(1+$N$4))</f>
        <v>216162.93994559997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78178.409063999992</v>
      </c>
      <c r="G11" s="10">
        <f>IF('NO LOCALITY'!G11*(1+$N$4)&gt;'Locality and Max Pay'!$D$7,'Locality and Max Pay'!$D$7,'NO LOCALITY'!G11*(1+$N$4))</f>
        <v>88732.19882879997</v>
      </c>
      <c r="H11" s="10">
        <f>IF('NO LOCALITY'!H11*(1+$N$4)&gt;'Locality and Max Pay'!$D$7,'Locality and Max Pay'!$D$7,'NO LOCALITY'!H11*(1+$N$4))</f>
        <v>98052.940367999996</v>
      </c>
      <c r="I11" s="10">
        <f>IF('NO LOCALITY'!I11*(1+$N$4)&gt;'Locality and Max Pay'!$D$7,'Locality and Max Pay'!$D$7,'NO LOCALITY'!I11*(1+$N$4))</f>
        <v>108346.72635359998</v>
      </c>
      <c r="J11" s="10">
        <f>IF('NO LOCALITY'!J11*(1+$N$4)&gt;'Locality and Max Pay'!$D$7,'Locality and Max Pay'!$D$7,'NO LOCALITY'!J11*(1+$N$4))</f>
        <v>119723.86141919998</v>
      </c>
      <c r="K11" s="10">
        <f>IF('NO LOCALITY'!K11*(1+$N$4)&gt;'Locality and Max Pay'!$D$7,'Locality and Max Pay'!$D$7,'NO LOCALITY'!K11*(1+$N$4))</f>
        <v>132290.71074719998</v>
      </c>
      <c r="L11" s="10">
        <f>IF('NO LOCALITY'!L11*(1+$N$4)&gt;'Locality and Max Pay'!$D$7,'Locality and Max Pay'!$D$7,'NO LOCALITY'!L11*(1+$N$4))</f>
        <v>152137.66589279997</v>
      </c>
      <c r="M11" s="10">
        <f>IF('NO LOCALITY'!M11*(1+$N$4)&gt;'Locality and Max Pay'!$D$7,'Locality and Max Pay'!$D$7,'NO LOCALITY'!M11*(1+$N$4))</f>
        <v>160117.68087359995</v>
      </c>
      <c r="N11" s="10">
        <f>IF('NO LOCALITY'!N11*(1+$N$4)&gt;'Locality and Max Pay'!$D$7,'Locality and Max Pay'!$D$7,'NO LOCALITY'!N11*(1+$N$4))</f>
        <v>168129.21146399996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Qkl/QaI/I3jLqFwcteLK5ofka6jEEzR7jv+Q6mZcOF0bGLQEHO3vsZ9rkxZ/kizXJAaw/x/c51l/CQ+HtOxV0Q==" saltValue="9qjOdTatYTQ7pKaXjPN6XQ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37" priority="1" stopIfTrue="1" operator="greaterThan">
      <formula>165200</formula>
    </cfRule>
  </conditionalFormatting>
  <hyperlinks>
    <hyperlink ref="C15" location="'LOCALITY INDEX'!A1" display="Return to LOCALITY INDEX" xr:uid="{00000000-0004-0000-1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0205-AC64-41A4-87C5-72464394B7B8}"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134</v>
      </c>
      <c r="N4" s="14">
        <f>VLOOKUP(M4,'Locality and Max Pay'!A:B,2,FALSE)</f>
        <v>0.17649999999999999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96162.745184999978</v>
      </c>
      <c r="G10" s="10">
        <f>IF('NO LOCALITY'!G10*(1+$N$4)&gt;'Locality and Max Pay'!$D$7,'Locality and Max Pay'!$D$7,'NO LOCALITY'!G10*(1+$N$4))</f>
        <v>109145.97211049999</v>
      </c>
      <c r="H10" s="10">
        <f>IF('NO LOCALITY'!H10*(1+$N$4)&gt;'Locality and Max Pay'!$D$7,'Locality and Max Pay'!$D$7,'NO LOCALITY'!H10*(1+$N$4))</f>
        <v>120609.64340099998</v>
      </c>
      <c r="I10" s="10">
        <f>IF('NO LOCALITY'!I10*(1+$N$4)&gt;'Locality and Max Pay'!$D$7,'Locality and Max Pay'!$D$7,'NO LOCALITY'!I10*(1+$N$4))</f>
        <v>133273.40469299999</v>
      </c>
      <c r="J10" s="10">
        <f>IF('NO LOCALITY'!J10*(1+$N$4)&gt;'Locality and Max Pay'!$D$7,'Locality and Max Pay'!$D$7,'NO LOCALITY'!J10*(1+$N$4))</f>
        <v>147270.06754199998</v>
      </c>
      <c r="K10" s="10">
        <f>IF('NO LOCALITY'!K10*(1+$N$4)&gt;'Locality and Max Pay'!$D$7,'Locality and Max Pay'!$D$7,'NO LOCALITY'!K10*(1+$N$4))</f>
        <v>162727.65750149995</v>
      </c>
      <c r="L10" s="10">
        <f>IF('NO LOCALITY'!L10*(1+$N$4)&gt;'Locality and Max Pay'!$D$7,'Locality and Max Pay'!$D$7,'NO LOCALITY'!L10*(1+$N$4))</f>
        <v>187139.85720299996</v>
      </c>
      <c r="M10" s="10">
        <f>IF('NO LOCALITY'!M10*(1+$N$4)&gt;'Locality and Max Pay'!$D$7,'Locality and Max Pay'!$D$7,'NO LOCALITY'!M10*(1+$N$4))</f>
        <v>196960.73330699999</v>
      </c>
      <c r="N10" s="10">
        <f>IF('NO LOCALITY'!N10*(1+$N$4)&gt;'Locality and Max Pay'!$D$7,'Locality and Max Pay'!$D$7,'NO LOCALITY'!N10*(1+$N$4))</f>
        <v>206811.52192349994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71233.657267499992</v>
      </c>
      <c r="G11" s="10">
        <f>IF('NO LOCALITY'!G11*(1+$N$4)&gt;'Locality and Max Pay'!$D$7,'Locality and Max Pay'!$D$7,'NO LOCALITY'!G11*(1+$N$4))</f>
        <v>80849.931785999972</v>
      </c>
      <c r="H11" s="10">
        <f>IF('NO LOCALITY'!H11*(1+$N$4)&gt;'Locality and Max Pay'!$D$7,'Locality and Max Pay'!$D$7,'NO LOCALITY'!H11*(1+$N$4))</f>
        <v>89342.692334999985</v>
      </c>
      <c r="I11" s="10">
        <f>IF('NO LOCALITY'!I11*(1+$N$4)&gt;'Locality and Max Pay'!$D$7,'Locality and Max Pay'!$D$7,'NO LOCALITY'!I11*(1+$N$4))</f>
        <v>98722.059754499976</v>
      </c>
      <c r="J11" s="10">
        <f>IF('NO LOCALITY'!J11*(1+$N$4)&gt;'Locality and Max Pay'!$D$7,'Locality and Max Pay'!$D$7,'NO LOCALITY'!J11*(1+$N$4))</f>
        <v>109088.54008649998</v>
      </c>
      <c r="K11" s="10">
        <f>IF('NO LOCALITY'!K11*(1+$N$4)&gt;'Locality and Max Pay'!$D$7,'Locality and Max Pay'!$D$7,'NO LOCALITY'!K11*(1+$N$4))</f>
        <v>120539.04987149998</v>
      </c>
      <c r="L11" s="10">
        <f>IF('NO LOCALITY'!L11*(1+$N$4)&gt;'Locality and Max Pay'!$D$7,'Locality and Max Pay'!$D$7,'NO LOCALITY'!L11*(1+$N$4))</f>
        <v>138622.95842849996</v>
      </c>
      <c r="M11" s="10">
        <f>IF('NO LOCALITY'!M11*(1+$N$4)&gt;'Locality and Max Pay'!$D$7,'Locality and Max Pay'!$D$7,'NO LOCALITY'!M11*(1+$N$4))</f>
        <v>145894.09196699996</v>
      </c>
      <c r="N11" s="10">
        <f>IF('NO LOCALITY'!N11*(1+$N$4)&gt;'Locality and Max Pay'!$D$7,'Locality and Max Pay'!$D$7,'NO LOCALITY'!N11*(1+$N$4))</f>
        <v>153193.94151749997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rmUhH6dChAAnLFSPTSFh2xVcCIJpR2JamSREk4tNblY8uSXbbFQt4g8WQfTBJxccyOzYitkQ7cZgz4vpAggwlQ==" saltValue="az5lccTg1us+Aav8ummwZ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36" priority="1" stopIfTrue="1" operator="greaterThan">
      <formula>165200</formula>
    </cfRule>
  </conditionalFormatting>
  <hyperlinks>
    <hyperlink ref="C15" location="'LOCALITY INDEX'!A1" display="Return to LOCALITY INDEX" xr:uid="{7FA4369B-5E19-48F7-A93A-333AF263BEDC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96</v>
      </c>
      <c r="N4" s="14">
        <f>VLOOKUP(M4,'Locality and Max Pay'!A:B,2,FALSE)</f>
        <v>0.1943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97617.651146999982</v>
      </c>
      <c r="G10" s="10">
        <f>IF('NO LOCALITY'!G10*(1+$N$4)&gt;'Locality and Max Pay'!$D$7,'Locality and Max Pay'!$D$7,'NO LOCALITY'!G10*(1+$N$4))</f>
        <v>110797.30938509999</v>
      </c>
      <c r="H10" s="10">
        <f>IF('NO LOCALITY'!H10*(1+$N$4)&gt;'Locality and Max Pay'!$D$7,'Locality and Max Pay'!$D$7,'NO LOCALITY'!H10*(1+$N$4))</f>
        <v>122434.42168619997</v>
      </c>
      <c r="I10" s="10">
        <f>IF('NO LOCALITY'!I10*(1+$N$4)&gt;'Locality and Max Pay'!$D$7,'Locality and Max Pay'!$D$7,'NO LOCALITY'!I10*(1+$N$4))</f>
        <v>135289.78089659999</v>
      </c>
      <c r="J10" s="10">
        <f>IF('NO LOCALITY'!J10*(1+$N$4)&gt;'Locality and Max Pay'!$D$7,'Locality and Max Pay'!$D$7,'NO LOCALITY'!J10*(1+$N$4))</f>
        <v>149498.20796039997</v>
      </c>
      <c r="K10" s="10">
        <f>IF('NO LOCALITY'!K10*(1+$N$4)&gt;'Locality and Max Pay'!$D$7,'Locality and Max Pay'!$D$7,'NO LOCALITY'!K10*(1+$N$4))</f>
        <v>165189.66540929995</v>
      </c>
      <c r="L10" s="10">
        <f>IF('NO LOCALITY'!L10*(1+$N$4)&gt;'Locality and Max Pay'!$D$7,'Locality and Max Pay'!$D$7,'NO LOCALITY'!L10*(1+$N$4))</f>
        <v>189971.21245859994</v>
      </c>
      <c r="M10" s="10">
        <f>IF('NO LOCALITY'!M10*(1+$N$4)&gt;'Locality and Max Pay'!$D$7,'Locality and Max Pay'!$D$7,'NO LOCALITY'!M10*(1+$N$4))</f>
        <v>199940.67470339997</v>
      </c>
      <c r="N10" s="10">
        <f>IF('NO LOCALITY'!N10*(1+$N$4)&gt;'Locality and Max Pay'!$D$7,'Locality and Max Pay'!$D$7,'NO LOCALITY'!N10*(1+$N$4))</f>
        <v>209940.50202569997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72311.395558499993</v>
      </c>
      <c r="G11" s="10">
        <f>IF('NO LOCALITY'!G11*(1+$N$4)&gt;'Locality and Max Pay'!$D$7,'Locality and Max Pay'!$D$7,'NO LOCALITY'!G11*(1+$N$4))</f>
        <v>82073.160673199978</v>
      </c>
      <c r="H11" s="10">
        <f>IF('NO LOCALITY'!H11*(1+$N$4)&gt;'Locality and Max Pay'!$D$7,'Locality and Max Pay'!$D$7,'NO LOCALITY'!H11*(1+$N$4))</f>
        <v>90694.413476999995</v>
      </c>
      <c r="I11" s="10">
        <f>IF('NO LOCALITY'!I11*(1+$N$4)&gt;'Locality and Max Pay'!$D$7,'Locality and Max Pay'!$D$7,'NO LOCALITY'!I11*(1+$N$4))</f>
        <v>100215.68717789998</v>
      </c>
      <c r="J11" s="10">
        <f>IF('NO LOCALITY'!J11*(1+$N$4)&gt;'Locality and Max Pay'!$D$7,'Locality and Max Pay'!$D$7,'NO LOCALITY'!J11*(1+$N$4))</f>
        <v>110739.00843629998</v>
      </c>
      <c r="K11" s="10">
        <f>IF('NO LOCALITY'!K11*(1+$N$4)&gt;'Locality and Max Pay'!$D$7,'Locality and Max Pay'!$D$7,'NO LOCALITY'!K11*(1+$N$4))</f>
        <v>122362.76010329998</v>
      </c>
      <c r="L11" s="10">
        <f>IF('NO LOCALITY'!L11*(1+$N$4)&gt;'Locality and Max Pay'!$D$7,'Locality and Max Pay'!$D$7,'NO LOCALITY'!L11*(1+$N$4))</f>
        <v>140720.27135669999</v>
      </c>
      <c r="M11" s="10">
        <f>IF('NO LOCALITY'!M11*(1+$N$4)&gt;'Locality and Max Pay'!$D$7,'Locality and Max Pay'!$D$7,'NO LOCALITY'!M11*(1+$N$4))</f>
        <v>148101.41439539997</v>
      </c>
      <c r="N11" s="10">
        <f>IF('NO LOCALITY'!N11*(1+$N$4)&gt;'Locality and Max Pay'!$D$7,'Locality and Max Pay'!$D$7,'NO LOCALITY'!N11*(1+$N$4))</f>
        <v>155511.70790849999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x/kZOFR0H/BIc7sNg/G87bIKzuigkK9LD87IaShDLk0xq25pJoT75AV+6RpceH52hVjNepv2LZSleVwq6xYOSw==" saltValue="DXjmbrOeT9oMoYu3BhRjV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35" priority="1" stopIfTrue="1" operator="greaterThan">
      <formula>165200</formula>
    </cfRule>
  </conditionalFormatting>
  <hyperlinks>
    <hyperlink ref="C15" location="'LOCALITY INDEX'!A1" display="Return to LOCALITY INDEX" xr:uid="{00000000-0004-0000-1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19</v>
      </c>
      <c r="N4" s="14">
        <f>VLOOKUP(M4,'Locality and Max Pay'!A:B,2,FALSE)</f>
        <v>0.32079999999999997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107957.29183199999</v>
      </c>
      <c r="G10" s="10">
        <f>IF('NO LOCALITY'!G10*(1+$N$4)&gt;'Locality and Max Pay'!$D$7,'Locality and Max Pay'!$D$7,'NO LOCALITY'!G10*(1+$N$4))</f>
        <v>122532.9366456</v>
      </c>
      <c r="H10" s="10">
        <f>IF('NO LOCALITY'!H10*(1+$N$4)&gt;'Locality and Max Pay'!$D$7,'Locality and Max Pay'!$D$7,'NO LOCALITY'!H10*(1+$N$4))</f>
        <v>135402.64938719998</v>
      </c>
      <c r="I10" s="10">
        <f>IF('NO LOCALITY'!I10*(1+$N$4)&gt;'Locality and Max Pay'!$D$7,'Locality and Max Pay'!$D$7,'NO LOCALITY'!I10*(1+$N$4))</f>
        <v>149619.64548959999</v>
      </c>
      <c r="J10" s="10">
        <f>IF('NO LOCALITY'!J10*(1+$N$4)&gt;'Locality and Max Pay'!$D$7,'Locality and Max Pay'!$D$7,'NO LOCALITY'!J10*(1+$N$4))</f>
        <v>165333.02610239998</v>
      </c>
      <c r="K10" s="10">
        <f>IF('NO LOCALITY'!K10*(1+$N$4)&gt;'Locality and Max Pay'!$D$7,'Locality and Max Pay'!$D$7,'NO LOCALITY'!K10*(1+$N$4))</f>
        <v>182686.51936079995</v>
      </c>
      <c r="L10" s="10">
        <f>IF('NO LOCALITY'!L10*(1+$N$4)&gt;'Locality and Max Pay'!$D$7,'Locality and Max Pay'!$D$7,'NO LOCALITY'!L10*(1+$N$4))</f>
        <v>210092.92256159996</v>
      </c>
      <c r="M10" s="10">
        <f>IF('NO LOCALITY'!M10*(1+$N$4)&gt;'Locality and Max Pay'!$D$7,'Locality and Max Pay'!$D$7,'NO LOCALITY'!M10*(1+$N$4))</f>
        <v>221118.34811039999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79970.603075999985</v>
      </c>
      <c r="G11" s="10">
        <f>IF('NO LOCALITY'!G11*(1+$N$4)&gt;'Locality and Max Pay'!$D$7,'Locality and Max Pay'!$D$7,'NO LOCALITY'!G11*(1+$N$4))</f>
        <v>90766.332259199975</v>
      </c>
      <c r="H11" s="10">
        <f>IF('NO LOCALITY'!H11*(1+$N$4)&gt;'Locality and Max Pay'!$D$7,'Locality and Max Pay'!$D$7,'NO LOCALITY'!H11*(1+$N$4))</f>
        <v>100300.746312</v>
      </c>
      <c r="I11" s="10">
        <f>IF('NO LOCALITY'!I11*(1+$N$4)&gt;'Locality and Max Pay'!$D$7,'Locality and Max Pay'!$D$7,'NO LOCALITY'!I11*(1+$N$4))</f>
        <v>110830.51128239998</v>
      </c>
      <c r="J11" s="10">
        <f>IF('NO LOCALITY'!J11*(1+$N$4)&gt;'Locality and Max Pay'!$D$7,'Locality and Max Pay'!$D$7,'NO LOCALITY'!J11*(1+$N$4))</f>
        <v>122468.46047279998</v>
      </c>
      <c r="K11" s="10">
        <f>IF('NO LOCALITY'!K11*(1+$N$4)&gt;'Locality and Max Pay'!$D$7,'Locality and Max Pay'!$D$7,'NO LOCALITY'!K11*(1+$N$4))</f>
        <v>135323.3974248</v>
      </c>
      <c r="L11" s="10">
        <f>IF('NO LOCALITY'!L11*(1+$N$4)&gt;'Locality and Max Pay'!$D$7,'Locality and Max Pay'!$D$7,'NO LOCALITY'!L11*(1+$N$4))</f>
        <v>155625.33233519999</v>
      </c>
      <c r="M11" s="10">
        <f>IF('NO LOCALITY'!M11*(1+$N$4)&gt;'Locality and Max Pay'!$D$7,'Locality and Max Pay'!$D$7,'NO LOCALITY'!M11*(1+$N$4))</f>
        <v>163788.28446239998</v>
      </c>
      <c r="N11" s="10">
        <f>IF('NO LOCALITY'!N11*(1+$N$4)&gt;'Locality and Max Pay'!$D$7,'Locality and Max Pay'!$D$7,'NO LOCALITY'!N11*(1+$N$4))</f>
        <v>171983.47467599998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Msw7BZROgvbCoCO5zY4LDmDn9b0GM9YbTEKxZHRLT0c8pHo/d3Zz0HcbAlDGhM2duNhw/3NKegqRF8uVuoLdKA==" saltValue="P57LVDRjot6nh9iK1sCm/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34" priority="1" stopIfTrue="1" operator="greaterThan">
      <formula>165200</formula>
    </cfRule>
  </conditionalFormatting>
  <hyperlinks>
    <hyperlink ref="C15" location="'LOCALITY INDEX'!A1" display="Return to LOCALITY INDEX" xr:uid="{00000000-0004-0000-1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Q43"/>
  <sheetViews>
    <sheetView zoomScaleNormal="100" workbookViewId="0">
      <selection activeCell="Q6" sqref="Q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customWidth="1"/>
    <col min="8" max="18" width="9.33203125" customWidth="1"/>
  </cols>
  <sheetData>
    <row r="1" spans="2:17" ht="13.8" thickBot="1" x14ac:dyDescent="0.3"/>
    <row r="2" spans="2:17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7" s="1" customFormat="1" ht="13.8" thickBot="1" x14ac:dyDescent="0.3">
      <c r="B3" s="75" t="s">
        <v>33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7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/>
    </row>
    <row r="5" spans="2:17" x14ac:dyDescent="0.25">
      <c r="B5" s="77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  <c r="Q5" s="51">
        <v>1.0169999999999999</v>
      </c>
    </row>
    <row r="6" spans="2:17" x14ac:dyDescent="0.25">
      <c r="B6" s="78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7" ht="12.75" customHeight="1" x14ac:dyDescent="0.25">
      <c r="B7" s="78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7" ht="12.75" customHeight="1" x14ac:dyDescent="0.25">
      <c r="B8" s="78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7" ht="25.5" customHeight="1" x14ac:dyDescent="0.25">
      <c r="B9" s="24" t="s">
        <v>13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  <c r="O9" s="2"/>
    </row>
    <row r="10" spans="2:17" ht="25.5" customHeight="1" x14ac:dyDescent="0.25">
      <c r="B10" s="62" t="s">
        <v>85</v>
      </c>
      <c r="C10" s="64" t="s">
        <v>86</v>
      </c>
      <c r="D10" s="69" t="s">
        <v>0</v>
      </c>
      <c r="E10" s="70"/>
      <c r="F10" s="45">
        <f>'NO LOCALITY Prior Year'!F10*'NO LOCALITY'!$Q$5</f>
        <v>81736.289999999994</v>
      </c>
      <c r="G10" s="45">
        <f>'NO LOCALITY Prior Year'!G10*'NO LOCALITY'!$Q$5</f>
        <v>92771.756999999998</v>
      </c>
      <c r="H10" s="45">
        <f>'NO LOCALITY Prior Year'!H10*'NO LOCALITY'!$Q$5</f>
        <v>102515.63399999999</v>
      </c>
      <c r="I10" s="45">
        <f>'NO LOCALITY Prior Year'!I10*'NO LOCALITY'!$Q$5</f>
        <v>113279.56199999999</v>
      </c>
      <c r="J10" s="45">
        <f>'NO LOCALITY Prior Year'!J10*'NO LOCALITY'!$Q$5</f>
        <v>125176.42799999999</v>
      </c>
      <c r="K10" s="45">
        <f>'NO LOCALITY Prior Year'!K10*'NO LOCALITY'!$Q$5</f>
        <v>138315.05099999998</v>
      </c>
      <c r="L10" s="45">
        <f>'NO LOCALITY Prior Year'!L10*'NO LOCALITY'!$Q$5</f>
        <v>159064.90199999997</v>
      </c>
      <c r="M10" s="45">
        <f>'NO LOCALITY Prior Year'!M10*'NO LOCALITY'!$Q$5</f>
        <v>167412.43799999999</v>
      </c>
      <c r="N10" s="45">
        <f>'NO LOCALITY Prior Year'!N10*'NO LOCALITY'!$Q$5</f>
        <v>175785.39899999998</v>
      </c>
      <c r="O10" s="2"/>
    </row>
    <row r="11" spans="2:17" ht="25.5" customHeight="1" x14ac:dyDescent="0.25">
      <c r="B11" s="63"/>
      <c r="C11" s="65"/>
      <c r="D11" s="71" t="s">
        <v>1</v>
      </c>
      <c r="E11" s="72"/>
      <c r="F11" s="45">
        <f>'NO LOCALITY Prior Year'!F11*'NO LOCALITY'!$Q$5</f>
        <v>60547.094999999994</v>
      </c>
      <c r="G11" s="45">
        <f>'NO LOCALITY Prior Year'!G11*'NO LOCALITY'!$Q$5</f>
        <v>68720.723999999987</v>
      </c>
      <c r="H11" s="45">
        <f>'NO LOCALITY Prior Year'!H11*'NO LOCALITY'!$Q$5</f>
        <v>75939.39</v>
      </c>
      <c r="I11" s="45">
        <f>'NO LOCALITY Prior Year'!I11*'NO LOCALITY'!$Q$5</f>
        <v>83911.652999999991</v>
      </c>
      <c r="J11" s="45">
        <f>'NO LOCALITY Prior Year'!J11*'NO LOCALITY'!$Q$5</f>
        <v>92722.940999999992</v>
      </c>
      <c r="K11" s="45">
        <f>'NO LOCALITY Prior Year'!K11*'NO LOCALITY'!$Q$5</f>
        <v>102455.63099999999</v>
      </c>
      <c r="L11" s="45">
        <f>'NO LOCALITY Prior Year'!L11*'NO LOCALITY'!$Q$5</f>
        <v>117826.56899999999</v>
      </c>
      <c r="M11" s="45">
        <f>'NO LOCALITY Prior Year'!M11*'NO LOCALITY'!$Q$5</f>
        <v>124006.87799999998</v>
      </c>
      <c r="N11" s="45">
        <f>'NO LOCALITY Prior Year'!N11*'NO LOCALITY'!$Q$5</f>
        <v>130211.59499999999</v>
      </c>
      <c r="O11" s="2"/>
    </row>
    <row r="12" spans="2:17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7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7" ht="15.6" x14ac:dyDescent="0.25">
      <c r="B14" s="52" t="s">
        <v>131</v>
      </c>
    </row>
    <row r="15" spans="2:17" x14ac:dyDescent="0.25"/>
    <row r="16" spans="2:17" x14ac:dyDescent="0.25"/>
    <row r="17" spans="4:14" x14ac:dyDescent="0.25"/>
    <row r="18" spans="4:14" x14ac:dyDescent="0.25"/>
    <row r="19" spans="4:14" x14ac:dyDescent="0.25">
      <c r="D19" s="33"/>
      <c r="E19" s="33"/>
      <c r="F19" s="33"/>
      <c r="G19" s="33"/>
      <c r="H19" s="33"/>
      <c r="I19" s="33"/>
      <c r="J19" s="33"/>
      <c r="K19" s="33"/>
      <c r="L19" s="33"/>
    </row>
    <row r="20" spans="4:14" x14ac:dyDescent="0.2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4:14" x14ac:dyDescent="0.25"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4:14" x14ac:dyDescent="0.25">
      <c r="D22" s="33"/>
      <c r="E22" s="33"/>
      <c r="F22" s="33"/>
      <c r="G22" s="33"/>
      <c r="H22" s="33"/>
      <c r="I22" s="33"/>
      <c r="J22" s="33"/>
      <c r="K22" s="33"/>
      <c r="L22" s="33"/>
    </row>
    <row r="23" spans="4:14" x14ac:dyDescent="0.25"/>
    <row r="24" spans="4:14" x14ac:dyDescent="0.25"/>
    <row r="25" spans="4:14" x14ac:dyDescent="0.25"/>
    <row r="26" spans="4:14" x14ac:dyDescent="0.25"/>
    <row r="27" spans="4:14" x14ac:dyDescent="0.25"/>
    <row r="28" spans="4:14" x14ac:dyDescent="0.25"/>
    <row r="29" spans="4:14" x14ac:dyDescent="0.25"/>
    <row r="30" spans="4:14" x14ac:dyDescent="0.25"/>
    <row r="31" spans="4:14" x14ac:dyDescent="0.25"/>
    <row r="32" spans="4:1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1Lhh+XStOD4348hc8Uif10T8ZTWtGlZFSJsHPNZdxjhbVKwjlxX/bjOmimJ3ScB22SDyyzgKV25iuP8LpnitMg==" saltValue="K/OeuMExjaZ1m9BxmYZVAQ==" spinCount="100000" sheet="1" objects="1" scenarios="1"/>
  <mergeCells count="29">
    <mergeCell ref="J5:J6"/>
    <mergeCell ref="B2:M2"/>
    <mergeCell ref="B3:M3"/>
    <mergeCell ref="B5:B8"/>
    <mergeCell ref="K5:K6"/>
    <mergeCell ref="L5:L6"/>
    <mergeCell ref="M5:M6"/>
    <mergeCell ref="C13:N13"/>
    <mergeCell ref="B10:B11"/>
    <mergeCell ref="C10:C11"/>
    <mergeCell ref="C9:N9"/>
    <mergeCell ref="D10:E10"/>
    <mergeCell ref="D11:E11"/>
    <mergeCell ref="N7:N8"/>
    <mergeCell ref="C5:E6"/>
    <mergeCell ref="F5:F6"/>
    <mergeCell ref="G5:G6"/>
    <mergeCell ref="H5:H6"/>
    <mergeCell ref="I5:I6"/>
    <mergeCell ref="N5:N6"/>
    <mergeCell ref="C7:E8"/>
    <mergeCell ref="F7:F8"/>
    <mergeCell ref="G7:G8"/>
    <mergeCell ref="H7:H8"/>
    <mergeCell ref="I7:I8"/>
    <mergeCell ref="J7:J8"/>
    <mergeCell ref="K7:K8"/>
    <mergeCell ref="L7:L8"/>
    <mergeCell ref="M7:M8"/>
  </mergeCells>
  <phoneticPr fontId="0" type="noConversion"/>
  <conditionalFormatting sqref="A2:XFD3">
    <cfRule type="cellIs" dxfId="60" priority="1" stopIfTrue="1" operator="greaterThan">
      <formula>165200</formula>
    </cfRule>
  </conditionalFormatting>
  <pageMargins left="0.75" right="0.75" top="1" bottom="1" header="0.5" footer="0.5"/>
  <pageSetup scale="95"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89</v>
      </c>
      <c r="N4" s="14">
        <f>VLOOKUP(M4,'Locality and Max Pay'!A:B,2,FALSE)</f>
        <v>0.22209999999999999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99889.920008999994</v>
      </c>
      <c r="G10" s="10">
        <f>IF('NO LOCALITY'!G10*(1+$N$4)&gt;'Locality and Max Pay'!$D$7,'Locality and Max Pay'!$D$7,'NO LOCALITY'!G10*(1+$N$4))</f>
        <v>113376.36422969999</v>
      </c>
      <c r="H10" s="10">
        <f>IF('NO LOCALITY'!H10*(1+$N$4)&gt;'Locality and Max Pay'!$D$7,'Locality and Max Pay'!$D$7,'NO LOCALITY'!H10*(1+$N$4))</f>
        <v>125284.35631139998</v>
      </c>
      <c r="I10" s="10">
        <f>IF('NO LOCALITY'!I10*(1+$N$4)&gt;'Locality and Max Pay'!$D$7,'Locality and Max Pay'!$D$7,'NO LOCALITY'!I10*(1+$N$4))</f>
        <v>138438.95272019997</v>
      </c>
      <c r="J10" s="10">
        <f>IF('NO LOCALITY'!J10*(1+$N$4)&gt;'Locality and Max Pay'!$D$7,'Locality and Max Pay'!$D$7,'NO LOCALITY'!J10*(1+$N$4))</f>
        <v>152978.11265879998</v>
      </c>
      <c r="K10" s="10">
        <f>IF('NO LOCALITY'!K10*(1+$N$4)&gt;'Locality and Max Pay'!$D$7,'Locality and Max Pay'!$D$7,'NO LOCALITY'!K10*(1+$N$4))</f>
        <v>169034.82382709996</v>
      </c>
      <c r="L10" s="10">
        <f>IF('NO LOCALITY'!L10*(1+$N$4)&gt;'Locality and Max Pay'!$D$7,'Locality and Max Pay'!$D$7,'NO LOCALITY'!L10*(1+$N$4))</f>
        <v>194393.21673419996</v>
      </c>
      <c r="M10" s="10">
        <f>IF('NO LOCALITY'!M10*(1+$N$4)&gt;'Locality and Max Pay'!$D$7,'Locality and Max Pay'!$D$7,'NO LOCALITY'!M10*(1+$N$4))</f>
        <v>204594.74047979998</v>
      </c>
      <c r="N10" s="10">
        <f>IF('NO LOCALITY'!N10*(1+$N$4)&gt;'Locality and Max Pay'!$D$7,'Locality and Max Pay'!$D$7,'NO LOCALITY'!N10*(1+$N$4))</f>
        <v>214827.33611789998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73994.604799499997</v>
      </c>
      <c r="G11" s="10">
        <f>IF('NO LOCALITY'!G11*(1+$N$4)&gt;'Locality and Max Pay'!$D$7,'Locality and Max Pay'!$D$7,'NO LOCALITY'!G11*(1+$N$4))</f>
        <v>83983.596800399988</v>
      </c>
      <c r="H11" s="10">
        <f>IF('NO LOCALITY'!H11*(1+$N$4)&gt;'Locality and Max Pay'!$D$7,'Locality and Max Pay'!$D$7,'NO LOCALITY'!H11*(1+$N$4))</f>
        <v>92805.528519</v>
      </c>
      <c r="I11" s="10">
        <f>IF('NO LOCALITY'!I11*(1+$N$4)&gt;'Locality and Max Pay'!$D$7,'Locality and Max Pay'!$D$7,'NO LOCALITY'!I11*(1+$N$4))</f>
        <v>102548.43113129999</v>
      </c>
      <c r="J11" s="10">
        <f>IF('NO LOCALITY'!J11*(1+$N$4)&gt;'Locality and Max Pay'!$D$7,'Locality and Max Pay'!$D$7,'NO LOCALITY'!J11*(1+$N$4))</f>
        <v>113316.70619609999</v>
      </c>
      <c r="K11" s="10">
        <f>IF('NO LOCALITY'!K11*(1+$N$4)&gt;'Locality and Max Pay'!$D$7,'Locality and Max Pay'!$D$7,'NO LOCALITY'!K11*(1+$N$4))</f>
        <v>125211.02664509999</v>
      </c>
      <c r="L11" s="10">
        <f>IF('NO LOCALITY'!L11*(1+$N$4)&gt;'Locality and Max Pay'!$D$7,'Locality and Max Pay'!$D$7,'NO LOCALITY'!L11*(1+$N$4))</f>
        <v>143995.84997489999</v>
      </c>
      <c r="M11" s="10">
        <f>IF('NO LOCALITY'!M11*(1+$N$4)&gt;'Locality and Max Pay'!$D$7,'Locality and Max Pay'!$D$7,'NO LOCALITY'!M11*(1+$N$4))</f>
        <v>151548.80560379996</v>
      </c>
      <c r="N11" s="10">
        <f>IF('NO LOCALITY'!N11*(1+$N$4)&gt;'Locality and Max Pay'!$D$7,'Locality and Max Pay'!$D$7,'NO LOCALITY'!N11*(1+$N$4))</f>
        <v>159131.59024949998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931mUf9o9lDY/jygX2SWuBF3bUyl34grixB9iLwVoVnbZA/REUcHrXMLF9OKvg0jurWwBom8QcmokKNWIk9zWQ==" saltValue="n46iiEV4c09Sp58W0F4caQ==" spinCount="100000" sheet="1" objects="1" scenarios="1"/>
  <mergeCells count="30">
    <mergeCell ref="C15:E15"/>
    <mergeCell ref="C13:N13"/>
    <mergeCell ref="N7:N8"/>
    <mergeCell ref="C5:E6"/>
    <mergeCell ref="F5:F6"/>
    <mergeCell ref="G5:G6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B2:M2"/>
    <mergeCell ref="B3:M3"/>
    <mergeCell ref="D10:E10"/>
    <mergeCell ref="D11:E11"/>
    <mergeCell ref="B10:B11"/>
    <mergeCell ref="C10:C11"/>
    <mergeCell ref="C9:N9"/>
    <mergeCell ref="N5:N6"/>
    <mergeCell ref="H5:H6"/>
    <mergeCell ref="B5:B8"/>
    <mergeCell ref="K7:K8"/>
    <mergeCell ref="M7:M8"/>
    <mergeCell ref="L5:L6"/>
    <mergeCell ref="K5:K6"/>
  </mergeCells>
  <phoneticPr fontId="0" type="noConversion"/>
  <conditionalFormatting sqref="A2:XFD3">
    <cfRule type="cellIs" dxfId="33" priority="1" stopIfTrue="1" operator="greaterThan">
      <formula>165200</formula>
    </cfRule>
  </conditionalFormatting>
  <hyperlinks>
    <hyperlink ref="C15" location="'LOCALITY INDEX'!A1" display="Return to LOCALITY INDEX" xr:uid="{00000000-0004-0000-1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20</v>
      </c>
      <c r="N4" s="14">
        <f>VLOOKUP(M4,'Locality and Max Pay'!A:B,2,FALSE)</f>
        <v>0.35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110343.9915</v>
      </c>
      <c r="G10" s="10">
        <f>IF('NO LOCALITY'!G10*(1+$N$4)&gt;'Locality and Max Pay'!$D$7,'Locality and Max Pay'!$D$7,'NO LOCALITY'!G10*(1+$N$4))</f>
        <v>125241.87195</v>
      </c>
      <c r="H10" s="10">
        <f>IF('NO LOCALITY'!H10*(1+$N$4)&gt;'Locality and Max Pay'!$D$7,'Locality and Max Pay'!$D$7,'NO LOCALITY'!H10*(1+$N$4))</f>
        <v>138396.1059</v>
      </c>
      <c r="I10" s="10">
        <f>IF('NO LOCALITY'!I10*(1+$N$4)&gt;'Locality and Max Pay'!$D$7,'Locality and Max Pay'!$D$7,'NO LOCALITY'!I10*(1+$N$4))</f>
        <v>152927.4087</v>
      </c>
      <c r="J10" s="10">
        <f>IF('NO LOCALITY'!J10*(1+$N$4)&gt;'Locality and Max Pay'!$D$7,'Locality and Max Pay'!$D$7,'NO LOCALITY'!J10*(1+$N$4))</f>
        <v>168988.1778</v>
      </c>
      <c r="K10" s="10">
        <f>IF('NO LOCALITY'!K10*(1+$N$4)&gt;'Locality and Max Pay'!$D$7,'Locality and Max Pay'!$D$7,'NO LOCALITY'!K10*(1+$N$4))</f>
        <v>186725.31884999998</v>
      </c>
      <c r="L10" s="10">
        <f>IF('NO LOCALITY'!L10*(1+$N$4)&gt;'Locality and Max Pay'!$D$7,'Locality and Max Pay'!$D$7,'NO LOCALITY'!L10*(1+$N$4))</f>
        <v>214737.61769999997</v>
      </c>
      <c r="M10" s="10">
        <f>IF('NO LOCALITY'!M10*(1+$N$4)&gt;'Locality and Max Pay'!$D$7,'Locality and Max Pay'!$D$7,'NO LOCALITY'!M10*(1+$N$4))</f>
        <v>225700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81738.578249999991</v>
      </c>
      <c r="G11" s="10">
        <f>IF('NO LOCALITY'!G11*(1+$N$4)&gt;'Locality and Max Pay'!$D$7,'Locality and Max Pay'!$D$7,'NO LOCALITY'!G11*(1+$N$4))</f>
        <v>92772.977399999989</v>
      </c>
      <c r="H11" s="10">
        <f>IF('NO LOCALITY'!H11*(1+$N$4)&gt;'Locality and Max Pay'!$D$7,'Locality and Max Pay'!$D$7,'NO LOCALITY'!H11*(1+$N$4))</f>
        <v>102518.1765</v>
      </c>
      <c r="I11" s="10">
        <f>IF('NO LOCALITY'!I11*(1+$N$4)&gt;'Locality and Max Pay'!$D$7,'Locality and Max Pay'!$D$7,'NO LOCALITY'!I11*(1+$N$4))</f>
        <v>113280.73155</v>
      </c>
      <c r="J11" s="10">
        <f>IF('NO LOCALITY'!J11*(1+$N$4)&gt;'Locality and Max Pay'!$D$7,'Locality and Max Pay'!$D$7,'NO LOCALITY'!J11*(1+$N$4))</f>
        <v>125175.97035</v>
      </c>
      <c r="K11" s="10">
        <f>IF('NO LOCALITY'!K11*(1+$N$4)&gt;'Locality and Max Pay'!$D$7,'Locality and Max Pay'!$D$7,'NO LOCALITY'!K11*(1+$N$4))</f>
        <v>138315.10185000001</v>
      </c>
      <c r="L11" s="10">
        <f>IF('NO LOCALITY'!L11*(1+$N$4)&gt;'Locality and Max Pay'!$D$7,'Locality and Max Pay'!$D$7,'NO LOCALITY'!L11*(1+$N$4))</f>
        <v>159065.86814999999</v>
      </c>
      <c r="M11" s="10">
        <f>IF('NO LOCALITY'!M11*(1+$N$4)&gt;'Locality and Max Pay'!$D$7,'Locality and Max Pay'!$D$7,'NO LOCALITY'!M11*(1+$N$4))</f>
        <v>167409.28529999999</v>
      </c>
      <c r="N11" s="10">
        <f>IF('NO LOCALITY'!N11*(1+$N$4)&gt;'Locality and Max Pay'!$D$7,'Locality and Max Pay'!$D$7,'NO LOCALITY'!N11*(1+$N$4))</f>
        <v>175785.65325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yMc6ZBXyeWyk4nuaH3ZT3uObfF5eRu1bjygkfKd2TN0eVqro/HbhdXqm6IJ3l7QGxeFIeQufAranzseZWIYv7w==" saltValue="Df6UWIi3++PKC7KwLKglz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32" priority="1" stopIfTrue="1" operator="greaterThan">
      <formula>165200</formula>
    </cfRule>
  </conditionalFormatting>
  <hyperlinks>
    <hyperlink ref="C15" location="'LOCALITY INDEX'!A1" display="Return to LOCALITY INDEX" xr:uid="{00000000-0004-0000-1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21</v>
      </c>
      <c r="N4" s="14">
        <f>VLOOKUP(M4,'Locality and Max Pay'!A:B,2,FALSE)</f>
        <v>0.21909999999999999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99644.711138999992</v>
      </c>
      <c r="G10" s="10">
        <f>IF('NO LOCALITY'!G10*(1+$N$4)&gt;'Locality and Max Pay'!$D$7,'Locality and Max Pay'!$D$7,'NO LOCALITY'!G10*(1+$N$4))</f>
        <v>113098.0489587</v>
      </c>
      <c r="H10" s="10">
        <f>IF('NO LOCALITY'!H10*(1+$N$4)&gt;'Locality and Max Pay'!$D$7,'Locality and Max Pay'!$D$7,'NO LOCALITY'!H10*(1+$N$4))</f>
        <v>124976.8094094</v>
      </c>
      <c r="I10" s="10">
        <f>IF('NO LOCALITY'!I10*(1+$N$4)&gt;'Locality and Max Pay'!$D$7,'Locality and Max Pay'!$D$7,'NO LOCALITY'!I10*(1+$N$4))</f>
        <v>138099.1140342</v>
      </c>
      <c r="J10" s="10">
        <f>IF('NO LOCALITY'!J10*(1+$N$4)&gt;'Locality and Max Pay'!$D$7,'Locality and Max Pay'!$D$7,'NO LOCALITY'!J10*(1+$N$4))</f>
        <v>152602.58337479999</v>
      </c>
      <c r="K10" s="10">
        <f>IF('NO LOCALITY'!K10*(1+$N$4)&gt;'Locality and Max Pay'!$D$7,'Locality and Max Pay'!$D$7,'NO LOCALITY'!K10*(1+$N$4))</f>
        <v>168619.87867409998</v>
      </c>
      <c r="L10" s="10">
        <f>IF('NO LOCALITY'!L10*(1+$N$4)&gt;'Locality and Max Pay'!$D$7,'Locality and Max Pay'!$D$7,'NO LOCALITY'!L10*(1+$N$4))</f>
        <v>193916.02202819998</v>
      </c>
      <c r="M10" s="10">
        <f>IF('NO LOCALITY'!M10*(1+$N$4)&gt;'Locality and Max Pay'!$D$7,'Locality and Max Pay'!$D$7,'NO LOCALITY'!M10*(1+$N$4))</f>
        <v>204092.50316580001</v>
      </c>
      <c r="N10" s="10">
        <f>IF('NO LOCALITY'!N10*(1+$N$4)&gt;'Locality and Max Pay'!$D$7,'Locality and Max Pay'!$D$7,'NO LOCALITY'!N10*(1+$N$4))</f>
        <v>214299.97992089999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73812.963514499992</v>
      </c>
      <c r="G11" s="10">
        <f>IF('NO LOCALITY'!G11*(1+$N$4)&gt;'Locality and Max Pay'!$D$7,'Locality and Max Pay'!$D$7,'NO LOCALITY'!G11*(1+$N$4))</f>
        <v>83777.434628399991</v>
      </c>
      <c r="H11" s="10">
        <f>IF('NO LOCALITY'!H11*(1+$N$4)&gt;'Locality and Max Pay'!$D$7,'Locality and Max Pay'!$D$7,'NO LOCALITY'!H11*(1+$N$4))</f>
        <v>92577.710349000001</v>
      </c>
      <c r="I11" s="10">
        <f>IF('NO LOCALITY'!I11*(1+$N$4)&gt;'Locality and Max Pay'!$D$7,'Locality and Max Pay'!$D$7,'NO LOCALITY'!I11*(1+$N$4))</f>
        <v>102296.6961723</v>
      </c>
      <c r="J11" s="10">
        <f>IF('NO LOCALITY'!J11*(1+$N$4)&gt;'Locality and Max Pay'!$D$7,'Locality and Max Pay'!$D$7,'NO LOCALITY'!J11*(1+$N$4))</f>
        <v>113038.5373731</v>
      </c>
      <c r="K11" s="10">
        <f>IF('NO LOCALITY'!K11*(1+$N$4)&gt;'Locality and Max Pay'!$D$7,'Locality and Max Pay'!$D$7,'NO LOCALITY'!K11*(1+$N$4))</f>
        <v>124903.65975209999</v>
      </c>
      <c r="L11" s="10">
        <f>IF('NO LOCALITY'!L11*(1+$N$4)&gt;'Locality and Max Pay'!$D$7,'Locality and Max Pay'!$D$7,'NO LOCALITY'!L11*(1+$N$4))</f>
        <v>143642.3702679</v>
      </c>
      <c r="M11" s="10">
        <f>IF('NO LOCALITY'!M11*(1+$N$4)&gt;'Locality and Max Pay'!$D$7,'Locality and Max Pay'!$D$7,'NO LOCALITY'!M11*(1+$N$4))</f>
        <v>151176.78496979998</v>
      </c>
      <c r="N11" s="10">
        <f>IF('NO LOCALITY'!N11*(1+$N$4)&gt;'Locality and Max Pay'!$D$7,'Locality and Max Pay'!$D$7,'NO LOCALITY'!N11*(1+$N$4))</f>
        <v>158740.9554645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wphIzlikZV2VUhWnLbAUaVSGfmrcaUl8ZjRfE2zwu8Kpk1nIDYgnvXjG2K9p0tAk66oWimwK98PnPAbfyP3EWQ==" saltValue="kZRMy3jycz08e323L03Q3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31" priority="1" stopIfTrue="1" operator="greaterThan">
      <formula>165200</formula>
    </cfRule>
  </conditionalFormatting>
  <hyperlinks>
    <hyperlink ref="C15" location="'LOCALITY INDEX'!A1" display="Return to LOCALITY INDEX" xr:uid="{00000000-0004-0000-1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22</v>
      </c>
      <c r="N4" s="14">
        <f>VLOOKUP(M4,'Locality and Max Pay'!A:B,2,FALSE)</f>
        <v>0.18149999999999999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96571.426634999996</v>
      </c>
      <c r="G10" s="10">
        <f>IF('NO LOCALITY'!G10*(1+$N$4)&gt;'Locality and Max Pay'!$D$7,'Locality and Max Pay'!$D$7,'NO LOCALITY'!G10*(1+$N$4))</f>
        <v>109609.8308955</v>
      </c>
      <c r="H10" s="10">
        <f>IF('NO LOCALITY'!H10*(1+$N$4)&gt;'Locality and Max Pay'!$D$7,'Locality and Max Pay'!$D$7,'NO LOCALITY'!H10*(1+$N$4))</f>
        <v>121122.22157099999</v>
      </c>
      <c r="I10" s="10">
        <f>IF('NO LOCALITY'!I10*(1+$N$4)&gt;'Locality and Max Pay'!$D$7,'Locality and Max Pay'!$D$7,'NO LOCALITY'!I10*(1+$N$4))</f>
        <v>133839.80250299998</v>
      </c>
      <c r="J10" s="10">
        <f>IF('NO LOCALITY'!J10*(1+$N$4)&gt;'Locality and Max Pay'!$D$7,'Locality and Max Pay'!$D$7,'NO LOCALITY'!J10*(1+$N$4))</f>
        <v>147895.94968199998</v>
      </c>
      <c r="K10" s="10">
        <f>IF('NO LOCALITY'!K10*(1+$N$4)&gt;'Locality and Max Pay'!$D$7,'Locality and Max Pay'!$D$7,'NO LOCALITY'!K10*(1+$N$4))</f>
        <v>163419.23275649999</v>
      </c>
      <c r="L10" s="10">
        <f>IF('NO LOCALITY'!L10*(1+$N$4)&gt;'Locality and Max Pay'!$D$7,'Locality and Max Pay'!$D$7,'NO LOCALITY'!L10*(1+$N$4))</f>
        <v>187935.18171299997</v>
      </c>
      <c r="M10" s="10">
        <f>IF('NO LOCALITY'!M10*(1+$N$4)&gt;'Locality and Max Pay'!$D$7,'Locality and Max Pay'!$D$7,'NO LOCALITY'!M10*(1+$N$4))</f>
        <v>197797.79549699998</v>
      </c>
      <c r="N10" s="10">
        <f>IF('NO LOCALITY'!N10*(1+$N$4)&gt;'Locality and Max Pay'!$D$7,'Locality and Max Pay'!$D$7,'NO LOCALITY'!N10*(1+$N$4))</f>
        <v>207690.44891849998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71536.392742499986</v>
      </c>
      <c r="G11" s="10">
        <f>IF('NO LOCALITY'!G11*(1+$N$4)&gt;'Locality and Max Pay'!$D$7,'Locality and Max Pay'!$D$7,'NO LOCALITY'!G11*(1+$N$4))</f>
        <v>81193.535405999981</v>
      </c>
      <c r="H11" s="10">
        <f>IF('NO LOCALITY'!H11*(1+$N$4)&gt;'Locality and Max Pay'!$D$7,'Locality and Max Pay'!$D$7,'NO LOCALITY'!H11*(1+$N$4))</f>
        <v>89722.389284999997</v>
      </c>
      <c r="I11" s="10">
        <f>IF('NO LOCALITY'!I11*(1+$N$4)&gt;'Locality and Max Pay'!$D$7,'Locality and Max Pay'!$D$7,'NO LOCALITY'!I11*(1+$N$4))</f>
        <v>99141.618019499991</v>
      </c>
      <c r="J11" s="10">
        <f>IF('NO LOCALITY'!J11*(1+$N$4)&gt;'Locality and Max Pay'!$D$7,'Locality and Max Pay'!$D$7,'NO LOCALITY'!J11*(1+$N$4))</f>
        <v>109552.15479149998</v>
      </c>
      <c r="K11" s="10">
        <f>IF('NO LOCALITY'!K11*(1+$N$4)&gt;'Locality and Max Pay'!$D$7,'Locality and Max Pay'!$D$7,'NO LOCALITY'!K11*(1+$N$4))</f>
        <v>121051.32802649999</v>
      </c>
      <c r="L11" s="10">
        <f>IF('NO LOCALITY'!L11*(1+$N$4)&gt;'Locality and Max Pay'!$D$7,'Locality and Max Pay'!$D$7,'NO LOCALITY'!L11*(1+$N$4))</f>
        <v>139212.09127349997</v>
      </c>
      <c r="M11" s="10">
        <f>IF('NO LOCALITY'!M11*(1+$N$4)&gt;'Locality and Max Pay'!$D$7,'Locality and Max Pay'!$D$7,'NO LOCALITY'!M11*(1+$N$4))</f>
        <v>146514.12635699997</v>
      </c>
      <c r="N11" s="10">
        <f>IF('NO LOCALITY'!N11*(1+$N$4)&gt;'Locality and Max Pay'!$D$7,'Locality and Max Pay'!$D$7,'NO LOCALITY'!N11*(1+$N$4))</f>
        <v>153844.99949249998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5o2l2A51r4WxFhPIzrfK/3sdvyNptTBmcgkq8t/jUS/3jo22+y/yOqi5K1unWsVux1G8o+lvxGahDN4TETuAWw==" saltValue="rw6fcy5Z48BOQd6XGLLVK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30" priority="1" stopIfTrue="1" operator="greaterThan">
      <formula>165200</formula>
    </cfRule>
  </conditionalFormatting>
  <hyperlinks>
    <hyperlink ref="C15" location="'LOCALITY INDEX'!A1" display="Return to LOCALITY INDEX" xr:uid="{00000000-0004-0000-1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97</v>
      </c>
      <c r="N4" s="14">
        <f>VLOOKUP(M4,'Locality and Max Pay'!A:B,2,FALSE)</f>
        <v>0.18970000000000001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97241.664212999996</v>
      </c>
      <c r="G10" s="10">
        <f>IF('NO LOCALITY'!G10*(1+$N$4)&gt;'Locality and Max Pay'!$D$7,'Locality and Max Pay'!$D$7,'NO LOCALITY'!G10*(1+$N$4))</f>
        <v>110370.5593029</v>
      </c>
      <c r="H10" s="10">
        <f>IF('NO LOCALITY'!H10*(1+$N$4)&gt;'Locality and Max Pay'!$D$7,'Locality and Max Pay'!$D$7,'NO LOCALITY'!H10*(1+$N$4))</f>
        <v>121962.84976979998</v>
      </c>
      <c r="I10" s="10">
        <f>IF('NO LOCALITY'!I10*(1+$N$4)&gt;'Locality and Max Pay'!$D$7,'Locality and Max Pay'!$D$7,'NO LOCALITY'!I10*(1+$N$4))</f>
        <v>134768.69491139997</v>
      </c>
      <c r="J10" s="10">
        <f>IF('NO LOCALITY'!J10*(1+$N$4)&gt;'Locality and Max Pay'!$D$7,'Locality and Max Pay'!$D$7,'NO LOCALITY'!J10*(1+$N$4))</f>
        <v>148922.39639159999</v>
      </c>
      <c r="K10" s="10">
        <f>IF('NO LOCALITY'!K10*(1+$N$4)&gt;'Locality and Max Pay'!$D$7,'Locality and Max Pay'!$D$7,'NO LOCALITY'!K10*(1+$N$4))</f>
        <v>164553.41617469996</v>
      </c>
      <c r="L10" s="10">
        <f>IF('NO LOCALITY'!L10*(1+$N$4)&gt;'Locality and Max Pay'!$D$7,'Locality and Max Pay'!$D$7,'NO LOCALITY'!L10*(1+$N$4))</f>
        <v>189239.51390939998</v>
      </c>
      <c r="M10" s="10">
        <f>IF('NO LOCALITY'!M10*(1+$N$4)&gt;'Locality and Max Pay'!$D$7,'Locality and Max Pay'!$D$7,'NO LOCALITY'!M10*(1+$N$4))</f>
        <v>199170.57748859999</v>
      </c>
      <c r="N10" s="10">
        <f>IF('NO LOCALITY'!N10*(1+$N$4)&gt;'Locality and Max Pay'!$D$7,'Locality and Max Pay'!$D$7,'NO LOCALITY'!N10*(1+$N$4))</f>
        <v>209131.88919029996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72032.878921499985</v>
      </c>
      <c r="G11" s="10">
        <f>IF('NO LOCALITY'!G11*(1+$N$4)&gt;'Locality and Max Pay'!$D$7,'Locality and Max Pay'!$D$7,'NO LOCALITY'!G11*(1+$N$4))</f>
        <v>81757.045342799989</v>
      </c>
      <c r="H11" s="10">
        <f>IF('NO LOCALITY'!H11*(1+$N$4)&gt;'Locality and Max Pay'!$D$7,'Locality and Max Pay'!$D$7,'NO LOCALITY'!H11*(1+$N$4))</f>
        <v>90345.092282999991</v>
      </c>
      <c r="I11" s="10">
        <f>IF('NO LOCALITY'!I11*(1+$N$4)&gt;'Locality and Max Pay'!$D$7,'Locality and Max Pay'!$D$7,'NO LOCALITY'!I11*(1+$N$4))</f>
        <v>99829.693574099991</v>
      </c>
      <c r="J11" s="10">
        <f>IF('NO LOCALITY'!J11*(1+$N$4)&gt;'Locality and Max Pay'!$D$7,'Locality and Max Pay'!$D$7,'NO LOCALITY'!J11*(1+$N$4))</f>
        <v>110312.48290769999</v>
      </c>
      <c r="K11" s="10">
        <f>IF('NO LOCALITY'!K11*(1+$N$4)&gt;'Locality and Max Pay'!$D$7,'Locality and Max Pay'!$D$7,'NO LOCALITY'!K11*(1+$N$4))</f>
        <v>121891.46420069999</v>
      </c>
      <c r="L11" s="10">
        <f>IF('NO LOCALITY'!L11*(1+$N$4)&gt;'Locality and Max Pay'!$D$7,'Locality and Max Pay'!$D$7,'NO LOCALITY'!L11*(1+$N$4))</f>
        <v>140178.26913929998</v>
      </c>
      <c r="M11" s="10">
        <f>IF('NO LOCALITY'!M11*(1+$N$4)&gt;'Locality and Max Pay'!$D$7,'Locality and Max Pay'!$D$7,'NO LOCALITY'!M11*(1+$N$4))</f>
        <v>147530.98275659999</v>
      </c>
      <c r="N11" s="10">
        <f>IF('NO LOCALITY'!N11*(1+$N$4)&gt;'Locality and Max Pay'!$D$7,'Locality and Max Pay'!$D$7,'NO LOCALITY'!N11*(1+$N$4))</f>
        <v>154912.73457149998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7zGqefCugRABffGDTmHhCE7+Zqg2ZcnUEbrNbPUEGTSFpJB7rLSsx61CgMR6zU38852jdR6PoyBdbGZnoJAW3w==" saltValue="bPJ3b9deIFld1stuvVodj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29" priority="1" stopIfTrue="1" operator="greaterThan">
      <formula>165200</formula>
    </cfRule>
  </conditionalFormatting>
  <hyperlinks>
    <hyperlink ref="C15" location="'LOCALITY INDEX'!A1" display="Return to LOCALITY INDEX" xr:uid="{00000000-0004-0000-2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98</v>
      </c>
      <c r="N4" s="14">
        <f>VLOOKUP(M4,'Locality and Max Pay'!A:B,2,FALSE)</f>
        <v>0.21590000000000001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99383.155010999995</v>
      </c>
      <c r="G10" s="10">
        <f>IF('NO LOCALITY'!G10*(1+$N$4)&gt;'Locality and Max Pay'!$D$7,'Locality and Max Pay'!$D$7,'NO LOCALITY'!G10*(1+$N$4))</f>
        <v>112801.17933629999</v>
      </c>
      <c r="H10" s="10">
        <f>IF('NO LOCALITY'!H10*(1+$N$4)&gt;'Locality and Max Pay'!$D$7,'Locality and Max Pay'!$D$7,'NO LOCALITY'!H10*(1+$N$4))</f>
        <v>124648.75938059999</v>
      </c>
      <c r="I10" s="10">
        <f>IF('NO LOCALITY'!I10*(1+$N$4)&gt;'Locality and Max Pay'!$D$7,'Locality and Max Pay'!$D$7,'NO LOCALITY'!I10*(1+$N$4))</f>
        <v>137736.61943579998</v>
      </c>
      <c r="J10" s="10">
        <f>IF('NO LOCALITY'!J10*(1+$N$4)&gt;'Locality and Max Pay'!$D$7,'Locality and Max Pay'!$D$7,'NO LOCALITY'!J10*(1+$N$4))</f>
        <v>152202.01880519997</v>
      </c>
      <c r="K10" s="10">
        <f>IF('NO LOCALITY'!K10*(1+$N$4)&gt;'Locality and Max Pay'!$D$7,'Locality and Max Pay'!$D$7,'NO LOCALITY'!K10*(1+$N$4))</f>
        <v>168177.27051089998</v>
      </c>
      <c r="L10" s="10">
        <f>IF('NO LOCALITY'!L10*(1+$N$4)&gt;'Locality and Max Pay'!$D$7,'Locality and Max Pay'!$D$7,'NO LOCALITY'!L10*(1+$N$4))</f>
        <v>193407.01434179995</v>
      </c>
      <c r="M10" s="10">
        <f>IF('NO LOCALITY'!M10*(1+$N$4)&gt;'Locality and Max Pay'!$D$7,'Locality and Max Pay'!$D$7,'NO LOCALITY'!M10*(1+$N$4))</f>
        <v>203556.7833642</v>
      </c>
      <c r="N10" s="10">
        <f>IF('NO LOCALITY'!N10*(1+$N$4)&gt;'Locality and Max Pay'!$D$7,'Locality and Max Pay'!$D$7,'NO LOCALITY'!N10*(1+$N$4))</f>
        <v>213737.46664409997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73619.212810499987</v>
      </c>
      <c r="G11" s="10">
        <f>IF('NO LOCALITY'!G11*(1+$N$4)&gt;'Locality and Max Pay'!$D$7,'Locality and Max Pay'!$D$7,'NO LOCALITY'!G11*(1+$N$4))</f>
        <v>83557.528311599977</v>
      </c>
      <c r="H11" s="10">
        <f>IF('NO LOCALITY'!H11*(1+$N$4)&gt;'Locality and Max Pay'!$D$7,'Locality and Max Pay'!$D$7,'NO LOCALITY'!H11*(1+$N$4))</f>
        <v>92334.704300999991</v>
      </c>
      <c r="I11" s="10">
        <f>IF('NO LOCALITY'!I11*(1+$N$4)&gt;'Locality and Max Pay'!$D$7,'Locality and Max Pay'!$D$7,'NO LOCALITY'!I11*(1+$N$4))</f>
        <v>102028.17888269998</v>
      </c>
      <c r="J11" s="10">
        <f>IF('NO LOCALITY'!J11*(1+$N$4)&gt;'Locality and Max Pay'!$D$7,'Locality and Max Pay'!$D$7,'NO LOCALITY'!J11*(1+$N$4))</f>
        <v>112741.82396189999</v>
      </c>
      <c r="K11" s="10">
        <f>IF('NO LOCALITY'!K11*(1+$N$4)&gt;'Locality and Max Pay'!$D$7,'Locality and Max Pay'!$D$7,'NO LOCALITY'!K11*(1+$N$4))</f>
        <v>124575.80173289998</v>
      </c>
      <c r="L11" s="10">
        <f>IF('NO LOCALITY'!L11*(1+$N$4)&gt;'Locality and Max Pay'!$D$7,'Locality and Max Pay'!$D$7,'NO LOCALITY'!L11*(1+$N$4))</f>
        <v>143265.32524709997</v>
      </c>
      <c r="M11" s="10">
        <f>IF('NO LOCALITY'!M11*(1+$N$4)&gt;'Locality and Max Pay'!$D$7,'Locality and Max Pay'!$D$7,'NO LOCALITY'!M11*(1+$N$4))</f>
        <v>150779.96296019998</v>
      </c>
      <c r="N11" s="10">
        <f>IF('NO LOCALITY'!N11*(1+$N$4)&gt;'Locality and Max Pay'!$D$7,'Locality and Max Pay'!$D$7,'NO LOCALITY'!N11*(1+$N$4))</f>
        <v>158324.27836049997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f0ChvmbymJQNj/XJE0k0GBYZw+/tmqTu1vxsPAfXcuf0Iz69RSrGoe4Lk6QyWOfeVZUE4UpbFEJegFdEqgdmeg==" saltValue="fG+2gE6aSw6bnWDSjE21M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28" priority="1" stopIfTrue="1" operator="greaterThan">
      <formula>165200</formula>
    </cfRule>
  </conditionalFormatting>
  <hyperlinks>
    <hyperlink ref="C15" location="'LOCALITY INDEX'!A1" display="Return to LOCALITY INDEX" xr:uid="{00000000-0004-0000-2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99</v>
      </c>
      <c r="N4" s="14">
        <f>VLOOKUP(M4,'Locality and Max Pay'!A:B,2,FALSE)</f>
        <v>0.19570000000000001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97732.081952999986</v>
      </c>
      <c r="G10" s="10">
        <f>IF('NO LOCALITY'!G10*(1+$N$4)&gt;'Locality and Max Pay'!$D$7,'Locality and Max Pay'!$D$7,'NO LOCALITY'!G10*(1+$N$4))</f>
        <v>110927.1898449</v>
      </c>
      <c r="H10" s="10">
        <f>IF('NO LOCALITY'!H10*(1+$N$4)&gt;'Locality and Max Pay'!$D$7,'Locality and Max Pay'!$D$7,'NO LOCALITY'!H10*(1+$N$4))</f>
        <v>122577.94357379999</v>
      </c>
      <c r="I10" s="10">
        <f>IF('NO LOCALITY'!I10*(1+$N$4)&gt;'Locality and Max Pay'!$D$7,'Locality and Max Pay'!$D$7,'NO LOCALITY'!I10*(1+$N$4))</f>
        <v>135448.37228339998</v>
      </c>
      <c r="J10" s="10">
        <f>IF('NO LOCALITY'!J10*(1+$N$4)&gt;'Locality and Max Pay'!$D$7,'Locality and Max Pay'!$D$7,'NO LOCALITY'!J10*(1+$N$4))</f>
        <v>149673.45495959997</v>
      </c>
      <c r="K10" s="10">
        <f>IF('NO LOCALITY'!K10*(1+$N$4)&gt;'Locality and Max Pay'!$D$7,'Locality and Max Pay'!$D$7,'NO LOCALITY'!K10*(1+$N$4))</f>
        <v>165383.30648069998</v>
      </c>
      <c r="L10" s="10">
        <f>IF('NO LOCALITY'!L10*(1+$N$4)&gt;'Locality and Max Pay'!$D$7,'Locality and Max Pay'!$D$7,'NO LOCALITY'!L10*(1+$N$4))</f>
        <v>190193.90332139996</v>
      </c>
      <c r="M10" s="10">
        <f>IF('NO LOCALITY'!M10*(1+$N$4)&gt;'Locality and Max Pay'!$D$7,'Locality and Max Pay'!$D$7,'NO LOCALITY'!M10*(1+$N$4))</f>
        <v>200175.05211659998</v>
      </c>
      <c r="N10" s="10">
        <f>IF('NO LOCALITY'!N10*(1+$N$4)&gt;'Locality and Max Pay'!$D$7,'Locality and Max Pay'!$D$7,'NO LOCALITY'!N10*(1+$N$4))</f>
        <v>210186.60158429996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72396.161491499995</v>
      </c>
      <c r="G11" s="10">
        <f>IF('NO LOCALITY'!G11*(1+$N$4)&gt;'Locality and Max Pay'!$D$7,'Locality and Max Pay'!$D$7,'NO LOCALITY'!G11*(1+$N$4))</f>
        <v>82169.369686799982</v>
      </c>
      <c r="H11" s="10">
        <f>IF('NO LOCALITY'!H11*(1+$N$4)&gt;'Locality and Max Pay'!$D$7,'Locality and Max Pay'!$D$7,'NO LOCALITY'!H11*(1+$N$4))</f>
        <v>90800.728623000003</v>
      </c>
      <c r="I11" s="10">
        <f>IF('NO LOCALITY'!I11*(1+$N$4)&gt;'Locality and Max Pay'!$D$7,'Locality and Max Pay'!$D$7,'NO LOCALITY'!I11*(1+$N$4))</f>
        <v>100333.16349209999</v>
      </c>
      <c r="J11" s="10">
        <f>IF('NO LOCALITY'!J11*(1+$N$4)&gt;'Locality and Max Pay'!$D$7,'Locality and Max Pay'!$D$7,'NO LOCALITY'!J11*(1+$N$4))</f>
        <v>110868.82055369999</v>
      </c>
      <c r="K11" s="10">
        <f>IF('NO LOCALITY'!K11*(1+$N$4)&gt;'Locality and Max Pay'!$D$7,'Locality and Max Pay'!$D$7,'NO LOCALITY'!K11*(1+$N$4))</f>
        <v>122506.19798669999</v>
      </c>
      <c r="L11" s="10">
        <f>IF('NO LOCALITY'!L11*(1+$N$4)&gt;'Locality and Max Pay'!$D$7,'Locality and Max Pay'!$D$7,'NO LOCALITY'!L11*(1+$N$4))</f>
        <v>140885.2285533</v>
      </c>
      <c r="M11" s="10">
        <f>IF('NO LOCALITY'!M11*(1+$N$4)&gt;'Locality and Max Pay'!$D$7,'Locality and Max Pay'!$D$7,'NO LOCALITY'!M11*(1+$N$4))</f>
        <v>148275.02402459999</v>
      </c>
      <c r="N11" s="10">
        <f>IF('NO LOCALITY'!N11*(1+$N$4)&gt;'Locality and Max Pay'!$D$7,'Locality and Max Pay'!$D$7,'NO LOCALITY'!N11*(1+$N$4))</f>
        <v>155694.00414149999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5EkFW2H7dNnX2mcz3JaNnzwF9NBlu0ivQqejQzkmBlWpqm0TZLpVA4iWRnBQ8BijEajaBoI48JPe9vdWzkBKZw==" saltValue="ChOPl1N3enFaDCIhcGRlc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27" priority="1" stopIfTrue="1" operator="greaterThan">
      <formula>165200</formula>
    </cfRule>
  </conditionalFormatting>
  <hyperlinks>
    <hyperlink ref="C15" location="'LOCALITY INDEX'!A1" display="Return to LOCALITY INDEX" xr:uid="{00000000-0004-0000-2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23</v>
      </c>
      <c r="N4" s="14">
        <f>VLOOKUP(M4,'Locality and Max Pay'!A:B,2,FALSE)</f>
        <v>0.36470000000000002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111545.51496299999</v>
      </c>
      <c r="G10" s="10">
        <f>IF('NO LOCALITY'!G10*(1+$N$4)&gt;'Locality and Max Pay'!$D$7,'Locality and Max Pay'!$D$7,'NO LOCALITY'!G10*(1+$N$4))</f>
        <v>126605.6167779</v>
      </c>
      <c r="H10" s="10">
        <f>IF('NO LOCALITY'!H10*(1+$N$4)&gt;'Locality and Max Pay'!$D$7,'Locality and Max Pay'!$D$7,'NO LOCALITY'!H10*(1+$N$4))</f>
        <v>139903.0857198</v>
      </c>
      <c r="I10" s="10">
        <f>IF('NO LOCALITY'!I10*(1+$N$4)&gt;'Locality and Max Pay'!$D$7,'Locality and Max Pay'!$D$7,'NO LOCALITY'!I10*(1+$N$4))</f>
        <v>154592.6182614</v>
      </c>
      <c r="J10" s="10">
        <f>IF('NO LOCALITY'!J10*(1+$N$4)&gt;'Locality and Max Pay'!$D$7,'Locality and Max Pay'!$D$7,'NO LOCALITY'!J10*(1+$N$4))</f>
        <v>170828.27129159999</v>
      </c>
      <c r="K10" s="10">
        <f>IF('NO LOCALITY'!K10*(1+$N$4)&gt;'Locality and Max Pay'!$D$7,'Locality and Max Pay'!$D$7,'NO LOCALITY'!K10*(1+$N$4))</f>
        <v>188758.55009969996</v>
      </c>
      <c r="L10" s="10">
        <f>IF('NO LOCALITY'!L10*(1+$N$4)&gt;'Locality and Max Pay'!$D$7,'Locality and Max Pay'!$D$7,'NO LOCALITY'!L10*(1+$N$4))</f>
        <v>217075.87175939998</v>
      </c>
      <c r="M10" s="10">
        <f>IF('NO LOCALITY'!M10*(1+$N$4)&gt;'Locality and Max Pay'!$D$7,'Locality and Max Pay'!$D$7,'NO LOCALITY'!M10*(1+$N$4))</f>
        <v>225700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82628.620546499995</v>
      </c>
      <c r="G11" s="10">
        <f>IF('NO LOCALITY'!G11*(1+$N$4)&gt;'Locality and Max Pay'!$D$7,'Locality and Max Pay'!$D$7,'NO LOCALITY'!G11*(1+$N$4))</f>
        <v>93783.172042799983</v>
      </c>
      <c r="H11" s="10">
        <f>IF('NO LOCALITY'!H11*(1+$N$4)&gt;'Locality and Max Pay'!$D$7,'Locality and Max Pay'!$D$7,'NO LOCALITY'!H11*(1+$N$4))</f>
        <v>103634.485533</v>
      </c>
      <c r="I11" s="10">
        <f>IF('NO LOCALITY'!I11*(1+$N$4)&gt;'Locality and Max Pay'!$D$7,'Locality and Max Pay'!$D$7,'NO LOCALITY'!I11*(1+$N$4))</f>
        <v>114514.23284909999</v>
      </c>
      <c r="J11" s="10">
        <f>IF('NO LOCALITY'!J11*(1+$N$4)&gt;'Locality and Max Pay'!$D$7,'Locality and Max Pay'!$D$7,'NO LOCALITY'!J11*(1+$N$4))</f>
        <v>126538.99758269999</v>
      </c>
      <c r="K11" s="10">
        <f>IF('NO LOCALITY'!K11*(1+$N$4)&gt;'Locality and Max Pay'!$D$7,'Locality and Max Pay'!$D$7,'NO LOCALITY'!K11*(1+$N$4))</f>
        <v>139821.19962569998</v>
      </c>
      <c r="L11" s="10">
        <f>IF('NO LOCALITY'!L11*(1+$N$4)&gt;'Locality and Max Pay'!$D$7,'Locality and Max Pay'!$D$7,'NO LOCALITY'!L11*(1+$N$4))</f>
        <v>160797.9187143</v>
      </c>
      <c r="M11" s="10">
        <f>IF('NO LOCALITY'!M11*(1+$N$4)&gt;'Locality and Max Pay'!$D$7,'Locality and Max Pay'!$D$7,'NO LOCALITY'!M11*(1+$N$4))</f>
        <v>169232.18640659997</v>
      </c>
      <c r="N11" s="10">
        <f>IF('NO LOCALITY'!N11*(1+$N$4)&gt;'Locality and Max Pay'!$D$7,'Locality and Max Pay'!$D$7,'NO LOCALITY'!N11*(1+$N$4))</f>
        <v>177699.76369649998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0SUI4R2u6t9VcnnYJ+nrVqQB45Wz7IJczZ7j4IJSyA//c0wR+XF8mc/dIO+tFhyUcnxgZzbyTtTe3zCZkNg/lQ==" saltValue="LkuZW4VnhdPyK0TcvcRvMQ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26" priority="1" stopIfTrue="1" operator="greaterThan">
      <formula>165200</formula>
    </cfRule>
  </conditionalFormatting>
  <hyperlinks>
    <hyperlink ref="C15" location="'LOCALITY INDEX'!A1" display="Return to LOCALITY INDEX" xr:uid="{00000000-0004-0000-2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45</v>
      </c>
      <c r="N4" s="14">
        <f>VLOOKUP(M4,'Locality and Max Pay'!A:B,2,FALSE)</f>
        <v>0.2467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101900.63274299998</v>
      </c>
      <c r="G10" s="10">
        <f>IF('NO LOCALITY'!G10*(1+$N$4)&gt;'Locality and Max Pay'!$D$7,'Locality and Max Pay'!$D$7,'NO LOCALITY'!G10*(1+$N$4))</f>
        <v>115658.54945189999</v>
      </c>
      <c r="H10" s="10">
        <f>IF('NO LOCALITY'!H10*(1+$N$4)&gt;'Locality and Max Pay'!$D$7,'Locality and Max Pay'!$D$7,'NO LOCALITY'!H10*(1+$N$4))</f>
        <v>127806.24090779998</v>
      </c>
      <c r="I10" s="10">
        <f>IF('NO LOCALITY'!I10*(1+$N$4)&gt;'Locality and Max Pay'!$D$7,'Locality and Max Pay'!$D$7,'NO LOCALITY'!I10*(1+$N$4))</f>
        <v>141225.62994539997</v>
      </c>
      <c r="J10" s="10">
        <f>IF('NO LOCALITY'!J10*(1+$N$4)&gt;'Locality and Max Pay'!$D$7,'Locality and Max Pay'!$D$7,'NO LOCALITY'!J10*(1+$N$4))</f>
        <v>156057.45278759996</v>
      </c>
      <c r="K10" s="10">
        <f>IF('NO LOCALITY'!K10*(1+$N$4)&gt;'Locality and Max Pay'!$D$7,'Locality and Max Pay'!$D$7,'NO LOCALITY'!K10*(1+$N$4))</f>
        <v>172437.37408169996</v>
      </c>
      <c r="L10" s="10">
        <f>IF('NO LOCALITY'!L10*(1+$N$4)&gt;'Locality and Max Pay'!$D$7,'Locality and Max Pay'!$D$7,'NO LOCALITY'!L10*(1+$N$4))</f>
        <v>198306.21332339995</v>
      </c>
      <c r="M10" s="10">
        <f>IF('NO LOCALITY'!M10*(1+$N$4)&gt;'Locality and Max Pay'!$D$7,'Locality and Max Pay'!$D$7,'NO LOCALITY'!M10*(1+$N$4))</f>
        <v>208713.08645459998</v>
      </c>
      <c r="N10" s="10">
        <f>IF('NO LOCALITY'!N10*(1+$N$4)&gt;'Locality and Max Pay'!$D$7,'Locality and Max Pay'!$D$7,'NO LOCALITY'!N10*(1+$N$4))</f>
        <v>219151.65693329996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75484.063336499981</v>
      </c>
      <c r="G11" s="10">
        <f>IF('NO LOCALITY'!G11*(1+$N$4)&gt;'Locality and Max Pay'!$D$7,'Locality and Max Pay'!$D$7,'NO LOCALITY'!G11*(1+$N$4))</f>
        <v>85674.126610799984</v>
      </c>
      <c r="H11" s="10">
        <f>IF('NO LOCALITY'!H11*(1+$N$4)&gt;'Locality and Max Pay'!$D$7,'Locality and Max Pay'!$D$7,'NO LOCALITY'!H11*(1+$N$4))</f>
        <v>94673.637512999994</v>
      </c>
      <c r="I11" s="10">
        <f>IF('NO LOCALITY'!I11*(1+$N$4)&gt;'Locality and Max Pay'!$D$7,'Locality and Max Pay'!$D$7,'NO LOCALITY'!I11*(1+$N$4))</f>
        <v>104612.65779509998</v>
      </c>
      <c r="J11" s="10">
        <f>IF('NO LOCALITY'!J11*(1+$N$4)&gt;'Locality and Max Pay'!$D$7,'Locality and Max Pay'!$D$7,'NO LOCALITY'!J11*(1+$N$4))</f>
        <v>115597.69054469999</v>
      </c>
      <c r="K11" s="10">
        <f>IF('NO LOCALITY'!K11*(1+$N$4)&gt;'Locality and Max Pay'!$D$7,'Locality and Max Pay'!$D$7,'NO LOCALITY'!K11*(1+$N$4))</f>
        <v>127731.43516769998</v>
      </c>
      <c r="L11" s="10">
        <f>IF('NO LOCALITY'!L11*(1+$N$4)&gt;'Locality and Max Pay'!$D$7,'Locality and Max Pay'!$D$7,'NO LOCALITY'!L11*(1+$N$4))</f>
        <v>146894.38357229996</v>
      </c>
      <c r="M11" s="10">
        <f>IF('NO LOCALITY'!M11*(1+$N$4)&gt;'Locality and Max Pay'!$D$7,'Locality and Max Pay'!$D$7,'NO LOCALITY'!M11*(1+$N$4))</f>
        <v>154599.37480259998</v>
      </c>
      <c r="N11" s="10">
        <f>IF('NO LOCALITY'!N11*(1+$N$4)&gt;'Locality and Max Pay'!$D$7,'Locality and Max Pay'!$D$7,'NO LOCALITY'!N11*(1+$N$4))</f>
        <v>162334.79548649996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mySYPpwvoPI4TJUSwYQNyYznE0CCnCNArpwHXrRSvuyWgEHFlx0iUvrAbd41hD7Xo8fiJMo/Kaap3mazyA2Hqg==" saltValue="MfQXM0u3BRjT9cfuiKAwVQ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25" priority="1" stopIfTrue="1" operator="greaterThan">
      <formula>165200</formula>
    </cfRule>
  </conditionalFormatting>
  <hyperlinks>
    <hyperlink ref="C15" location="'LOCALITY INDEX'!A1" display="Return to LOCALITY INDEX" xr:uid="{00000000-0004-0000-2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46</v>
      </c>
      <c r="N4" s="14">
        <f>VLOOKUP(M4,'Locality and Max Pay'!A:B,2,FALSE)</f>
        <v>0.22420000000000001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100061.56621799999</v>
      </c>
      <c r="G10" s="10">
        <f>IF('NO LOCALITY'!G10*(1+$N$4)&gt;'Locality and Max Pay'!$D$7,'Locality and Max Pay'!$D$7,'NO LOCALITY'!G10*(1+$N$4))</f>
        <v>113571.1849194</v>
      </c>
      <c r="H10" s="10">
        <f>IF('NO LOCALITY'!H10*(1+$N$4)&gt;'Locality and Max Pay'!$D$7,'Locality and Max Pay'!$D$7,'NO LOCALITY'!H10*(1+$N$4))</f>
        <v>125499.63914279998</v>
      </c>
      <c r="I10" s="10">
        <f>IF('NO LOCALITY'!I10*(1+$N$4)&gt;'Locality and Max Pay'!$D$7,'Locality and Max Pay'!$D$7,'NO LOCALITY'!I10*(1+$N$4))</f>
        <v>138676.83980039999</v>
      </c>
      <c r="J10" s="10">
        <f>IF('NO LOCALITY'!J10*(1+$N$4)&gt;'Locality and Max Pay'!$D$7,'Locality and Max Pay'!$D$7,'NO LOCALITY'!J10*(1+$N$4))</f>
        <v>153240.98315759999</v>
      </c>
      <c r="K10" s="10">
        <f>IF('NO LOCALITY'!K10*(1+$N$4)&gt;'Locality and Max Pay'!$D$7,'Locality and Max Pay'!$D$7,'NO LOCALITY'!K10*(1+$N$4))</f>
        <v>169325.28543419996</v>
      </c>
      <c r="L10" s="10">
        <f>IF('NO LOCALITY'!L10*(1+$N$4)&gt;'Locality and Max Pay'!$D$7,'Locality and Max Pay'!$D$7,'NO LOCALITY'!L10*(1+$N$4))</f>
        <v>194727.25302839995</v>
      </c>
      <c r="M10" s="10">
        <f>IF('NO LOCALITY'!M10*(1+$N$4)&gt;'Locality and Max Pay'!$D$7,'Locality and Max Pay'!$D$7,'NO LOCALITY'!M10*(1+$N$4))</f>
        <v>204946.30659959998</v>
      </c>
      <c r="N10" s="10">
        <f>IF('NO LOCALITY'!N10*(1+$N$4)&gt;'Locality and Max Pay'!$D$7,'Locality and Max Pay'!$D$7,'NO LOCALITY'!N10*(1+$N$4))</f>
        <v>215196.48545579996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74121.753698999994</v>
      </c>
      <c r="G11" s="10">
        <f>IF('NO LOCALITY'!G11*(1+$N$4)&gt;'Locality and Max Pay'!$D$7,'Locality and Max Pay'!$D$7,'NO LOCALITY'!G11*(1+$N$4))</f>
        <v>84127.910320799987</v>
      </c>
      <c r="H11" s="10">
        <f>IF('NO LOCALITY'!H11*(1+$N$4)&gt;'Locality and Max Pay'!$D$7,'Locality and Max Pay'!$D$7,'NO LOCALITY'!H11*(1+$N$4))</f>
        <v>92965.001237999997</v>
      </c>
      <c r="I11" s="10">
        <f>IF('NO LOCALITY'!I11*(1+$N$4)&gt;'Locality and Max Pay'!$D$7,'Locality and Max Pay'!$D$7,'NO LOCALITY'!I11*(1+$N$4))</f>
        <v>102724.64560259998</v>
      </c>
      <c r="J11" s="10">
        <f>IF('NO LOCALITY'!J11*(1+$N$4)&gt;'Locality and Max Pay'!$D$7,'Locality and Max Pay'!$D$7,'NO LOCALITY'!J11*(1+$N$4))</f>
        <v>113511.42437219998</v>
      </c>
      <c r="K11" s="10">
        <f>IF('NO LOCALITY'!K11*(1+$N$4)&gt;'Locality and Max Pay'!$D$7,'Locality and Max Pay'!$D$7,'NO LOCALITY'!K11*(1+$N$4))</f>
        <v>125426.18347019999</v>
      </c>
      <c r="L11" s="10">
        <f>IF('NO LOCALITY'!L11*(1+$N$4)&gt;'Locality and Max Pay'!$D$7,'Locality and Max Pay'!$D$7,'NO LOCALITY'!L11*(1+$N$4))</f>
        <v>144243.28576979999</v>
      </c>
      <c r="M11" s="10">
        <f>IF('NO LOCALITY'!M11*(1+$N$4)&gt;'Locality and Max Pay'!$D$7,'Locality and Max Pay'!$D$7,'NO LOCALITY'!M11*(1+$N$4))</f>
        <v>151809.22004759999</v>
      </c>
      <c r="N11" s="10">
        <f>IF('NO LOCALITY'!N11*(1+$N$4)&gt;'Locality and Max Pay'!$D$7,'Locality and Max Pay'!$D$7,'NO LOCALITY'!N11*(1+$N$4))</f>
        <v>159405.03459899998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dXrKRYWE1ImZVM7k2Plh4vBGyx7Bqi4hT0pOZcwhmdi1nBEQYbZcCj3UW9m8wiYncDpXH0sjTtib2rakdaVoXg==" saltValue="S5q7hiVFE+mEHfkwh9N6HA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24" priority="1" stopIfTrue="1" operator="greaterThan">
      <formula>165200</formula>
    </cfRule>
  </conditionalFormatting>
  <hyperlinks>
    <hyperlink ref="C15" location="'LOCALITY INDEX'!A1" display="Return to LOCALITY INDEX" xr:uid="{00000000-0004-0000-2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Q43"/>
  <sheetViews>
    <sheetView zoomScaleNormal="100" workbookViewId="0">
      <selection activeCell="C13" sqref="C13:N13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customWidth="1"/>
    <col min="8" max="18" width="9.33203125" customWidth="1"/>
  </cols>
  <sheetData>
    <row r="1" spans="2:17" ht="13.8" thickBot="1" x14ac:dyDescent="0.3"/>
    <row r="2" spans="2:17" s="1" customFormat="1" ht="15.6" x14ac:dyDescent="0.25">
      <c r="B2" s="73" t="s">
        <v>133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7" s="1" customFormat="1" ht="13.8" thickBot="1" x14ac:dyDescent="0.3">
      <c r="B3" s="75" t="s">
        <v>33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7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/>
    </row>
    <row r="5" spans="2:17" x14ac:dyDescent="0.25">
      <c r="B5" s="77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  <c r="Q5" s="51">
        <v>1.022</v>
      </c>
    </row>
    <row r="6" spans="2:17" x14ac:dyDescent="0.25">
      <c r="B6" s="78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7" ht="12.75" customHeight="1" x14ac:dyDescent="0.25">
      <c r="B7" s="78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7" ht="12.75" customHeight="1" x14ac:dyDescent="0.25">
      <c r="B8" s="78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7" ht="25.5" customHeight="1" x14ac:dyDescent="0.25">
      <c r="B9" s="24" t="s">
        <v>13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  <c r="O9" s="2"/>
    </row>
    <row r="10" spans="2:17" ht="25.5" customHeight="1" x14ac:dyDescent="0.25">
      <c r="B10" s="62" t="s">
        <v>85</v>
      </c>
      <c r="C10" s="64" t="s">
        <v>86</v>
      </c>
      <c r="D10" s="69" t="s">
        <v>0</v>
      </c>
      <c r="E10" s="70"/>
      <c r="F10" s="45">
        <v>80370</v>
      </c>
      <c r="G10" s="45">
        <v>91221</v>
      </c>
      <c r="H10" s="45">
        <v>100802</v>
      </c>
      <c r="I10" s="45">
        <v>111386</v>
      </c>
      <c r="J10" s="45">
        <v>123084</v>
      </c>
      <c r="K10" s="45">
        <v>136003</v>
      </c>
      <c r="L10" s="45">
        <v>156406</v>
      </c>
      <c r="M10" s="45">
        <v>164614</v>
      </c>
      <c r="N10" s="46">
        <v>172847</v>
      </c>
      <c r="O10" s="2"/>
    </row>
    <row r="11" spans="2:17" ht="25.5" customHeight="1" x14ac:dyDescent="0.25">
      <c r="B11" s="63"/>
      <c r="C11" s="65"/>
      <c r="D11" s="71" t="s">
        <v>1</v>
      </c>
      <c r="E11" s="72"/>
      <c r="F11" s="45">
        <v>59535</v>
      </c>
      <c r="G11" s="45">
        <v>67572</v>
      </c>
      <c r="H11" s="45">
        <v>74670</v>
      </c>
      <c r="I11" s="45">
        <v>82509</v>
      </c>
      <c r="J11" s="45">
        <v>91173</v>
      </c>
      <c r="K11" s="45">
        <v>100743</v>
      </c>
      <c r="L11" s="45">
        <v>115857</v>
      </c>
      <c r="M11" s="45">
        <v>121934</v>
      </c>
      <c r="N11" s="46">
        <v>128035</v>
      </c>
      <c r="O11" s="2"/>
    </row>
    <row r="12" spans="2:17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7" ht="41.25" customHeight="1" thickBot="1" x14ac:dyDescent="0.3">
      <c r="B13" s="30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7" x14ac:dyDescent="0.25"/>
    <row r="15" spans="2:17" x14ac:dyDescent="0.25"/>
    <row r="16" spans="2:17" x14ac:dyDescent="0.25"/>
    <row r="17" spans="4:14" x14ac:dyDescent="0.25"/>
    <row r="18" spans="4:14" x14ac:dyDescent="0.25"/>
    <row r="19" spans="4:14" x14ac:dyDescent="0.25"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4:14" x14ac:dyDescent="0.25">
      <c r="D20" s="34"/>
      <c r="E20" s="34"/>
      <c r="F20" s="33"/>
      <c r="G20" s="33"/>
      <c r="H20" s="33"/>
      <c r="I20" s="33"/>
      <c r="J20" s="33"/>
      <c r="K20" s="33"/>
      <c r="L20" s="33"/>
      <c r="M20" s="33"/>
      <c r="N20" s="33"/>
    </row>
    <row r="21" spans="4:14" x14ac:dyDescent="0.25"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4:14" x14ac:dyDescent="0.25">
      <c r="D22" s="33"/>
      <c r="E22" s="33"/>
      <c r="F22" s="33"/>
      <c r="G22" s="33"/>
      <c r="H22" s="33"/>
      <c r="I22" s="33"/>
      <c r="J22" s="33"/>
      <c r="K22" s="33"/>
      <c r="L22" s="33"/>
    </row>
    <row r="23" spans="4:14" x14ac:dyDescent="0.25"/>
    <row r="24" spans="4:14" x14ac:dyDescent="0.25"/>
    <row r="25" spans="4:14" x14ac:dyDescent="0.25"/>
    <row r="26" spans="4:14" x14ac:dyDescent="0.25"/>
    <row r="27" spans="4:14" x14ac:dyDescent="0.25"/>
    <row r="28" spans="4:14" x14ac:dyDescent="0.25"/>
    <row r="29" spans="4:14" x14ac:dyDescent="0.25"/>
    <row r="30" spans="4:14" x14ac:dyDescent="0.25"/>
    <row r="31" spans="4:14" x14ac:dyDescent="0.25"/>
    <row r="32" spans="4:1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/1RCAxxeU85RkdnmCs4OFbBAT7Vgo6uvw1/mcFSqnQjMFHyUq3JYc0x/jVCNfsIv0Fk13BviHH0/L6vEZdueaw==" saltValue="6Dhv3imvcZ6i5hXpqwYe9A==" spinCount="100000" sheet="1" objects="1" scenarios="1"/>
  <mergeCells count="29">
    <mergeCell ref="C13:N13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59" priority="1" stopIfTrue="1" operator="greaterThan">
      <formula>165200</formula>
    </cfRule>
  </conditionalFormatting>
  <pageMargins left="0.75" right="0.75" top="1" bottom="1" header="0.5" footer="0.5"/>
  <pageSetup scale="95"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47</v>
      </c>
      <c r="N4" s="14">
        <f>VLOOKUP(M4,'Locality and Max Pay'!A:B,2,FALSE)</f>
        <v>0.2762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104311.85329799999</v>
      </c>
      <c r="G10" s="10">
        <f>IF('NO LOCALITY'!G10*(1+$N$4)&gt;'Locality and Max Pay'!$D$7,'Locality and Max Pay'!$D$7,'NO LOCALITY'!G10*(1+$N$4))</f>
        <v>118395.3162834</v>
      </c>
      <c r="H10" s="10">
        <f>IF('NO LOCALITY'!H10*(1+$N$4)&gt;'Locality and Max Pay'!$D$7,'Locality and Max Pay'!$D$7,'NO LOCALITY'!H10*(1+$N$4))</f>
        <v>130830.45211079999</v>
      </c>
      <c r="I10" s="10">
        <f>IF('NO LOCALITY'!I10*(1+$N$4)&gt;'Locality and Max Pay'!$D$7,'Locality and Max Pay'!$D$7,'NO LOCALITY'!I10*(1+$N$4))</f>
        <v>144567.37702439999</v>
      </c>
      <c r="J10" s="10">
        <f>IF('NO LOCALITY'!J10*(1+$N$4)&gt;'Locality and Max Pay'!$D$7,'Locality and Max Pay'!$D$7,'NO LOCALITY'!J10*(1+$N$4))</f>
        <v>159750.15741359998</v>
      </c>
      <c r="K10" s="10">
        <f>IF('NO LOCALITY'!K10*(1+$N$4)&gt;'Locality and Max Pay'!$D$7,'Locality and Max Pay'!$D$7,'NO LOCALITY'!K10*(1+$N$4))</f>
        <v>176517.66808619996</v>
      </c>
      <c r="L10" s="10">
        <f>IF('NO LOCALITY'!L10*(1+$N$4)&gt;'Locality and Max Pay'!$D$7,'Locality and Max Pay'!$D$7,'NO LOCALITY'!L10*(1+$N$4))</f>
        <v>202998.62793239998</v>
      </c>
      <c r="M10" s="10">
        <f>IF('NO LOCALITY'!M10*(1+$N$4)&gt;'Locality and Max Pay'!$D$7,'Locality and Max Pay'!$D$7,'NO LOCALITY'!M10*(1+$N$4))</f>
        <v>213651.7533756</v>
      </c>
      <c r="N10" s="10">
        <f>IF('NO LOCALITY'!N10*(1+$N$4)&gt;'Locality and Max Pay'!$D$7,'Locality and Max Pay'!$D$7,'NO LOCALITY'!N10*(1+$N$4))</f>
        <v>224337.32620379998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77270.202638999996</v>
      </c>
      <c r="G11" s="10">
        <f>IF('NO LOCALITY'!G11*(1+$N$4)&gt;'Locality and Max Pay'!$D$7,'Locality and Max Pay'!$D$7,'NO LOCALITY'!G11*(1+$N$4))</f>
        <v>87701.387968799987</v>
      </c>
      <c r="H11" s="10">
        <f>IF('NO LOCALITY'!H11*(1+$N$4)&gt;'Locality and Max Pay'!$D$7,'Locality and Max Pay'!$D$7,'NO LOCALITY'!H11*(1+$N$4))</f>
        <v>96913.849518000003</v>
      </c>
      <c r="I11" s="10">
        <f>IF('NO LOCALITY'!I11*(1+$N$4)&gt;'Locality and Max Pay'!$D$7,'Locality and Max Pay'!$D$7,'NO LOCALITY'!I11*(1+$N$4))</f>
        <v>107088.05155859998</v>
      </c>
      <c r="J11" s="10">
        <f>IF('NO LOCALITY'!J11*(1+$N$4)&gt;'Locality and Max Pay'!$D$7,'Locality and Max Pay'!$D$7,'NO LOCALITY'!J11*(1+$N$4))</f>
        <v>118333.0173042</v>
      </c>
      <c r="K11" s="10">
        <f>IF('NO LOCALITY'!K11*(1+$N$4)&gt;'Locality and Max Pay'!$D$7,'Locality and Max Pay'!$D$7,'NO LOCALITY'!K11*(1+$N$4))</f>
        <v>130753.8762822</v>
      </c>
      <c r="L11" s="10">
        <f>IF('NO LOCALITY'!L11*(1+$N$4)&gt;'Locality and Max Pay'!$D$7,'Locality and Max Pay'!$D$7,'NO LOCALITY'!L11*(1+$N$4))</f>
        <v>150370.26735779998</v>
      </c>
      <c r="M11" s="10">
        <f>IF('NO LOCALITY'!M11*(1+$N$4)&gt;'Locality and Max Pay'!$D$7,'Locality and Max Pay'!$D$7,'NO LOCALITY'!M11*(1+$N$4))</f>
        <v>158257.57770359996</v>
      </c>
      <c r="N11" s="10">
        <f>IF('NO LOCALITY'!N11*(1+$N$4)&gt;'Locality and Max Pay'!$D$7,'Locality and Max Pay'!$D$7,'NO LOCALITY'!N11*(1+$N$4))</f>
        <v>166176.03753899998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1eagyuneCVhv4eBp8V5Wiq8xdvKWvFydqsbNfcP0M1xYvhKZMsI80MvE/QnXyAq1jaMSwtGflDv0cM+7VJz8ZA==" saltValue="xDp0V/Tmhlzol7QJ5KrBrw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23" priority="1" stopIfTrue="1" operator="greaterThan">
      <formula>165200</formula>
    </cfRule>
  </conditionalFormatting>
  <hyperlinks>
    <hyperlink ref="C15" location="'LOCALITY INDEX'!A1" display="Return to LOCALITY INDEX" xr:uid="{00000000-0004-0000-2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24</v>
      </c>
      <c r="N4" s="14">
        <f>VLOOKUP(M4,'Locality and Max Pay'!A:B,2,FALSE)</f>
        <v>0.3795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112755.21205499998</v>
      </c>
      <c r="G10" s="10">
        <f>IF('NO LOCALITY'!G10*(1+$N$4)&gt;'Locality and Max Pay'!$D$7,'Locality and Max Pay'!$D$7,'NO LOCALITY'!G10*(1+$N$4))</f>
        <v>127978.63878149999</v>
      </c>
      <c r="H10" s="10">
        <f>IF('NO LOCALITY'!H10*(1+$N$4)&gt;'Locality and Max Pay'!$D$7,'Locality and Max Pay'!$D$7,'NO LOCALITY'!H10*(1+$N$4))</f>
        <v>141420.31710299998</v>
      </c>
      <c r="I10" s="10">
        <f>IF('NO LOCALITY'!I10*(1+$N$4)&gt;'Locality and Max Pay'!$D$7,'Locality and Max Pay'!$D$7,'NO LOCALITY'!I10*(1+$N$4))</f>
        <v>156269.15577899999</v>
      </c>
      <c r="J10" s="10">
        <f>IF('NO LOCALITY'!J10*(1+$N$4)&gt;'Locality and Max Pay'!$D$7,'Locality and Max Pay'!$D$7,'NO LOCALITY'!J10*(1+$N$4))</f>
        <v>172680.88242599997</v>
      </c>
      <c r="K10" s="10">
        <f>IF('NO LOCALITY'!K10*(1+$N$4)&gt;'Locality and Max Pay'!$D$7,'Locality and Max Pay'!$D$7,'NO LOCALITY'!K10*(1+$N$4))</f>
        <v>190805.61285449995</v>
      </c>
      <c r="L10" s="10">
        <f>IF('NO LOCALITY'!L10*(1+$N$4)&gt;'Locality and Max Pay'!$D$7,'Locality and Max Pay'!$D$7,'NO LOCALITY'!L10*(1+$N$4))</f>
        <v>219430.03230899994</v>
      </c>
      <c r="M10" s="10">
        <f>IF('NO LOCALITY'!M10*(1+$N$4)&gt;'Locality and Max Pay'!$D$7,'Locality and Max Pay'!$D$7,'NO LOCALITY'!M10*(1+$N$4))</f>
        <v>225700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83524.717552499991</v>
      </c>
      <c r="G11" s="10">
        <f>IF('NO LOCALITY'!G11*(1+$N$4)&gt;'Locality and Max Pay'!$D$7,'Locality and Max Pay'!$D$7,'NO LOCALITY'!G11*(1+$N$4))</f>
        <v>94800.238757999978</v>
      </c>
      <c r="H11" s="10">
        <f>IF('NO LOCALITY'!H11*(1+$N$4)&gt;'Locality and Max Pay'!$D$7,'Locality and Max Pay'!$D$7,'NO LOCALITY'!H11*(1+$N$4))</f>
        <v>104758.388505</v>
      </c>
      <c r="I11" s="10">
        <f>IF('NO LOCALITY'!I11*(1+$N$4)&gt;'Locality and Max Pay'!$D$7,'Locality and Max Pay'!$D$7,'NO LOCALITY'!I11*(1+$N$4))</f>
        <v>115756.12531349999</v>
      </c>
      <c r="J11" s="10">
        <f>IF('NO LOCALITY'!J11*(1+$N$4)&gt;'Locality and Max Pay'!$D$7,'Locality and Max Pay'!$D$7,'NO LOCALITY'!J11*(1+$N$4))</f>
        <v>127911.29710949998</v>
      </c>
      <c r="K11" s="10">
        <f>IF('NO LOCALITY'!K11*(1+$N$4)&gt;'Locality and Max Pay'!$D$7,'Locality and Max Pay'!$D$7,'NO LOCALITY'!K11*(1+$N$4))</f>
        <v>141337.5429645</v>
      </c>
      <c r="L11" s="10">
        <f>IF('NO LOCALITY'!L11*(1+$N$4)&gt;'Locality and Max Pay'!$D$7,'Locality and Max Pay'!$D$7,'NO LOCALITY'!L11*(1+$N$4))</f>
        <v>162541.75193549998</v>
      </c>
      <c r="M11" s="10">
        <f>IF('NO LOCALITY'!M11*(1+$N$4)&gt;'Locality and Max Pay'!$D$7,'Locality and Max Pay'!$D$7,'NO LOCALITY'!M11*(1+$N$4))</f>
        <v>171067.48820099997</v>
      </c>
      <c r="N11" s="10">
        <f>IF('NO LOCALITY'!N11*(1+$N$4)&gt;'Locality and Max Pay'!$D$7,'Locality and Max Pay'!$D$7,'NO LOCALITY'!N11*(1+$N$4))</f>
        <v>179626.89530249996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gPe/KrOJ8fbrP9rk+5Cq9P9EeIGAWHow75/0Yo1WS1Hb7cOB5Yl+USdEC//dy6TIdF8+Qx4YjQTxVACT2M6p5A==" saltValue="YVqiYaZVGKgWQHzQW3byfQ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22" priority="1" stopIfTrue="1" operator="greaterThan">
      <formula>165200</formula>
    </cfRule>
  </conditionalFormatting>
  <hyperlinks>
    <hyperlink ref="C15" location="'LOCALITY INDEX'!A1" display="Return to LOCALITY INDEX" xr:uid="{00000000-0004-0000-2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120</v>
      </c>
      <c r="N4" s="14">
        <f>VLOOKUP(M4,'Locality and Max Pay'!A:B,2,FALSE)</f>
        <v>0.18229999999999999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96636.815666999988</v>
      </c>
      <c r="G10" s="10">
        <f>IF('NO LOCALITY'!G10*(1+$N$4)&gt;'Locality and Max Pay'!$D$7,'Locality and Max Pay'!$D$7,'NO LOCALITY'!G10*(1+$N$4))</f>
        <v>109684.04830109999</v>
      </c>
      <c r="H10" s="10">
        <f>IF('NO LOCALITY'!H10*(1+$N$4)&gt;'Locality and Max Pay'!$D$7,'Locality and Max Pay'!$D$7,'NO LOCALITY'!H10*(1+$N$4))</f>
        <v>121204.23407819998</v>
      </c>
      <c r="I10" s="10">
        <f>IF('NO LOCALITY'!I10*(1+$N$4)&gt;'Locality and Max Pay'!$D$7,'Locality and Max Pay'!$D$7,'NO LOCALITY'!I10*(1+$N$4))</f>
        <v>133930.42615259998</v>
      </c>
      <c r="J10" s="10">
        <f>IF('NO LOCALITY'!J10*(1+$N$4)&gt;'Locality and Max Pay'!$D$7,'Locality and Max Pay'!$D$7,'NO LOCALITY'!J10*(1+$N$4))</f>
        <v>147996.09082439996</v>
      </c>
      <c r="K10" s="10">
        <f>IF('NO LOCALITY'!K10*(1+$N$4)&gt;'Locality and Max Pay'!$D$7,'Locality and Max Pay'!$D$7,'NO LOCALITY'!K10*(1+$N$4))</f>
        <v>163529.88479729995</v>
      </c>
      <c r="L10" s="10">
        <f>IF('NO LOCALITY'!L10*(1+$N$4)&gt;'Locality and Max Pay'!$D$7,'Locality and Max Pay'!$D$7,'NO LOCALITY'!L10*(1+$N$4))</f>
        <v>188062.43363459996</v>
      </c>
      <c r="M10" s="10">
        <f>IF('NO LOCALITY'!M10*(1+$N$4)&gt;'Locality and Max Pay'!$D$7,'Locality and Max Pay'!$D$7,'NO LOCALITY'!M10*(1+$N$4))</f>
        <v>197931.72544739998</v>
      </c>
      <c r="N10" s="10">
        <f>IF('NO LOCALITY'!N10*(1+$N$4)&gt;'Locality and Max Pay'!$D$7,'Locality and Max Pay'!$D$7,'NO LOCALITY'!N10*(1+$N$4))</f>
        <v>207831.07723769997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71584.830418499987</v>
      </c>
      <c r="G11" s="10">
        <f>IF('NO LOCALITY'!G11*(1+$N$4)&gt;'Locality and Max Pay'!$D$7,'Locality and Max Pay'!$D$7,'NO LOCALITY'!G11*(1+$N$4))</f>
        <v>81248.511985199977</v>
      </c>
      <c r="H11" s="10">
        <f>IF('NO LOCALITY'!H11*(1+$N$4)&gt;'Locality and Max Pay'!$D$7,'Locality and Max Pay'!$D$7,'NO LOCALITY'!H11*(1+$N$4))</f>
        <v>89783.140796999985</v>
      </c>
      <c r="I11" s="10">
        <f>IF('NO LOCALITY'!I11*(1+$N$4)&gt;'Locality and Max Pay'!$D$7,'Locality and Max Pay'!$D$7,'NO LOCALITY'!I11*(1+$N$4))</f>
        <v>99208.747341899987</v>
      </c>
      <c r="J11" s="10">
        <f>IF('NO LOCALITY'!J11*(1+$N$4)&gt;'Locality and Max Pay'!$D$7,'Locality and Max Pay'!$D$7,'NO LOCALITY'!J11*(1+$N$4))</f>
        <v>109626.33314429998</v>
      </c>
      <c r="K11" s="10">
        <f>IF('NO LOCALITY'!K11*(1+$N$4)&gt;'Locality and Max Pay'!$D$7,'Locality and Max Pay'!$D$7,'NO LOCALITY'!K11*(1+$N$4))</f>
        <v>121133.29253129999</v>
      </c>
      <c r="L11" s="10">
        <f>IF('NO LOCALITY'!L11*(1+$N$4)&gt;'Locality and Max Pay'!$D$7,'Locality and Max Pay'!$D$7,'NO LOCALITY'!L11*(1+$N$4))</f>
        <v>139306.35252869996</v>
      </c>
      <c r="M11" s="10">
        <f>IF('NO LOCALITY'!M11*(1+$N$4)&gt;'Locality and Max Pay'!$D$7,'Locality and Max Pay'!$D$7,'NO LOCALITY'!M11*(1+$N$4))</f>
        <v>146613.33185939997</v>
      </c>
      <c r="N11" s="10">
        <f>IF('NO LOCALITY'!N11*(1+$N$4)&gt;'Locality and Max Pay'!$D$7,'Locality and Max Pay'!$D$7,'NO LOCALITY'!N11*(1+$N$4))</f>
        <v>153949.16876849998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qYkH+Q+tVBpgPFxaHzPcuSqOWAYrn3+VWZYoCN2+568Cq+A5mehDHy8NaGb9RexF+a0lH/D4hLegmdkkjnUozQ==" saltValue="oWdj1o5yHrcR79pNFgjEcw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21" priority="1" stopIfTrue="1" operator="greaterThan">
      <formula>165200</formula>
    </cfRule>
  </conditionalFormatting>
  <hyperlinks>
    <hyperlink ref="C15" location="'LOCALITY INDEX'!A1" display="Return to LOCALITY INDEX" xr:uid="{00000000-0004-0000-2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100</v>
      </c>
      <c r="N4" s="14">
        <f>VLOOKUP(M4,'Locality and Max Pay'!A:B,2,FALSE)</f>
        <v>0.17929999999999999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96391.606797</v>
      </c>
      <c r="G10" s="10">
        <f>IF('NO LOCALITY'!G10*(1+$N$4)&gt;'Locality and Max Pay'!$D$7,'Locality and Max Pay'!$D$7,'NO LOCALITY'!G10*(1+$N$4))</f>
        <v>109405.7330301</v>
      </c>
      <c r="H10" s="10">
        <f>IF('NO LOCALITY'!H10*(1+$N$4)&gt;'Locality and Max Pay'!$D$7,'Locality and Max Pay'!$D$7,'NO LOCALITY'!H10*(1+$N$4))</f>
        <v>120896.68717619999</v>
      </c>
      <c r="I10" s="10">
        <f>IF('NO LOCALITY'!I10*(1+$N$4)&gt;'Locality and Max Pay'!$D$7,'Locality and Max Pay'!$D$7,'NO LOCALITY'!I10*(1+$N$4))</f>
        <v>133590.5874666</v>
      </c>
      <c r="J10" s="10">
        <f>IF('NO LOCALITY'!J10*(1+$N$4)&gt;'Locality and Max Pay'!$D$7,'Locality and Max Pay'!$D$7,'NO LOCALITY'!J10*(1+$N$4))</f>
        <v>147620.5615404</v>
      </c>
      <c r="K10" s="10">
        <f>IF('NO LOCALITY'!K10*(1+$N$4)&gt;'Locality and Max Pay'!$D$7,'Locality and Max Pay'!$D$7,'NO LOCALITY'!K10*(1+$N$4))</f>
        <v>163114.93964429997</v>
      </c>
      <c r="L10" s="10">
        <f>IF('NO LOCALITY'!L10*(1+$N$4)&gt;'Locality and Max Pay'!$D$7,'Locality and Max Pay'!$D$7,'NO LOCALITY'!L10*(1+$N$4))</f>
        <v>187585.23892859998</v>
      </c>
      <c r="M10" s="10">
        <f>IF('NO LOCALITY'!M10*(1+$N$4)&gt;'Locality and Max Pay'!$D$7,'Locality and Max Pay'!$D$7,'NO LOCALITY'!M10*(1+$N$4))</f>
        <v>197429.48813340001</v>
      </c>
      <c r="N10" s="10">
        <f>IF('NO LOCALITY'!N10*(1+$N$4)&gt;'Locality and Max Pay'!$D$7,'Locality and Max Pay'!$D$7,'NO LOCALITY'!N10*(1+$N$4))</f>
        <v>207303.72104069998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71403.189133499996</v>
      </c>
      <c r="G11" s="10">
        <f>IF('NO LOCALITY'!G11*(1+$N$4)&gt;'Locality and Max Pay'!$D$7,'Locality and Max Pay'!$D$7,'NO LOCALITY'!G11*(1+$N$4))</f>
        <v>81042.34981319998</v>
      </c>
      <c r="H11" s="10">
        <f>IF('NO LOCALITY'!H11*(1+$N$4)&gt;'Locality and Max Pay'!$D$7,'Locality and Max Pay'!$D$7,'NO LOCALITY'!H11*(1+$N$4))</f>
        <v>89555.322627000001</v>
      </c>
      <c r="I11" s="10">
        <f>IF('NO LOCALITY'!I11*(1+$N$4)&gt;'Locality and Max Pay'!$D$7,'Locality and Max Pay'!$D$7,'NO LOCALITY'!I11*(1+$N$4))</f>
        <v>98957.012382899993</v>
      </c>
      <c r="J11" s="10">
        <f>IF('NO LOCALITY'!J11*(1+$N$4)&gt;'Locality and Max Pay'!$D$7,'Locality and Max Pay'!$D$7,'NO LOCALITY'!J11*(1+$N$4))</f>
        <v>109348.16432129999</v>
      </c>
      <c r="K11" s="10">
        <f>IF('NO LOCALITY'!K11*(1+$N$4)&gt;'Locality and Max Pay'!$D$7,'Locality and Max Pay'!$D$7,'NO LOCALITY'!K11*(1+$N$4))</f>
        <v>120825.92563829999</v>
      </c>
      <c r="L11" s="10">
        <f>IF('NO LOCALITY'!L11*(1+$N$4)&gt;'Locality and Max Pay'!$D$7,'Locality and Max Pay'!$D$7,'NO LOCALITY'!L11*(1+$N$4))</f>
        <v>138952.8728217</v>
      </c>
      <c r="M11" s="10">
        <f>IF('NO LOCALITY'!M11*(1+$N$4)&gt;'Locality and Max Pay'!$D$7,'Locality and Max Pay'!$D$7,'NO LOCALITY'!M11*(1+$N$4))</f>
        <v>146241.31122539999</v>
      </c>
      <c r="N11" s="10">
        <f>IF('NO LOCALITY'!N11*(1+$N$4)&gt;'Locality and Max Pay'!$D$7,'Locality and Max Pay'!$D$7,'NO LOCALITY'!N11*(1+$N$4))</f>
        <v>153558.53398349998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fU/QASFgINHpd/PBsSoXmh5hJ9DsKMpgN3fMgMzy33tfN7M7dcWcblIG5Uzfynq/voklpUD2Owmb0xymdGpZ5g==" saltValue="UFfOgk5Phz0KpttcS7JRF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20" priority="1" stopIfTrue="1" operator="greaterThan">
      <formula>165200</formula>
    </cfRule>
  </conditionalFormatting>
  <hyperlinks>
    <hyperlink ref="C15" location="'LOCALITY INDEX'!A1" display="Return to LOCALITY INDEX" xr:uid="{00000000-0004-0000-2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48</v>
      </c>
      <c r="N4" s="14">
        <f>VLOOKUP(M4,'Locality and Max Pay'!A:B,2,FALSE)</f>
        <v>0.28989999999999999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105431.64047099999</v>
      </c>
      <c r="G10" s="10">
        <f>IF('NO LOCALITY'!G10*(1+$N$4)&gt;'Locality and Max Pay'!$D$7,'Locality and Max Pay'!$D$7,'NO LOCALITY'!G10*(1+$N$4))</f>
        <v>119666.2893543</v>
      </c>
      <c r="H10" s="10">
        <f>IF('NO LOCALITY'!H10*(1+$N$4)&gt;'Locality and Max Pay'!$D$7,'Locality and Max Pay'!$D$7,'NO LOCALITY'!H10*(1+$N$4))</f>
        <v>132234.91629659999</v>
      </c>
      <c r="I10" s="10">
        <f>IF('NO LOCALITY'!I10*(1+$N$4)&gt;'Locality and Max Pay'!$D$7,'Locality and Max Pay'!$D$7,'NO LOCALITY'!I10*(1+$N$4))</f>
        <v>146119.30702380001</v>
      </c>
      <c r="J10" s="10">
        <f>IF('NO LOCALITY'!J10*(1+$N$4)&gt;'Locality and Max Pay'!$D$7,'Locality and Max Pay'!$D$7,'NO LOCALITY'!J10*(1+$N$4))</f>
        <v>161465.07447719999</v>
      </c>
      <c r="K10" s="10">
        <f>IF('NO LOCALITY'!K10*(1+$N$4)&gt;'Locality and Max Pay'!$D$7,'Locality and Max Pay'!$D$7,'NO LOCALITY'!K10*(1+$N$4))</f>
        <v>178412.58428489999</v>
      </c>
      <c r="L10" s="10">
        <f>IF('NO LOCALITY'!L10*(1+$N$4)&gt;'Locality and Max Pay'!$D$7,'Locality and Max Pay'!$D$7,'NO LOCALITY'!L10*(1+$N$4))</f>
        <v>205177.81708979997</v>
      </c>
      <c r="M10" s="10">
        <f>IF('NO LOCALITY'!M10*(1+$N$4)&gt;'Locality and Max Pay'!$D$7,'Locality and Max Pay'!$D$7,'NO LOCALITY'!M10*(1+$N$4))</f>
        <v>215945.30377619999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78099.697840499997</v>
      </c>
      <c r="G11" s="10">
        <f>IF('NO LOCALITY'!G11*(1+$N$4)&gt;'Locality and Max Pay'!$D$7,'Locality and Max Pay'!$D$7,'NO LOCALITY'!G11*(1+$N$4))</f>
        <v>88642.861887599982</v>
      </c>
      <c r="H11" s="10">
        <f>IF('NO LOCALITY'!H11*(1+$N$4)&gt;'Locality and Max Pay'!$D$7,'Locality and Max Pay'!$D$7,'NO LOCALITY'!H11*(1+$N$4))</f>
        <v>97954.219161000001</v>
      </c>
      <c r="I11" s="10">
        <f>IF('NO LOCALITY'!I11*(1+$N$4)&gt;'Locality and Max Pay'!$D$7,'Locality and Max Pay'!$D$7,'NO LOCALITY'!I11*(1+$N$4))</f>
        <v>108237.64120469999</v>
      </c>
      <c r="J11" s="10">
        <f>IF('NO LOCALITY'!J11*(1+$N$4)&gt;'Locality and Max Pay'!$D$7,'Locality and Max Pay'!$D$7,'NO LOCALITY'!J11*(1+$N$4))</f>
        <v>119603.32159589999</v>
      </c>
      <c r="K11" s="10">
        <f>IF('NO LOCALITY'!K11*(1+$N$4)&gt;'Locality and Max Pay'!$D$7,'Locality and Max Pay'!$D$7,'NO LOCALITY'!K11*(1+$N$4))</f>
        <v>132157.5184269</v>
      </c>
      <c r="L11" s="10">
        <f>IF('NO LOCALITY'!L11*(1+$N$4)&gt;'Locality and Max Pay'!$D$7,'Locality and Max Pay'!$D$7,'NO LOCALITY'!L11*(1+$N$4))</f>
        <v>151984.49135309999</v>
      </c>
      <c r="M11" s="10">
        <f>IF('NO LOCALITY'!M11*(1+$N$4)&gt;'Locality and Max Pay'!$D$7,'Locality and Max Pay'!$D$7,'NO LOCALITY'!M11*(1+$N$4))</f>
        <v>159956.47193219999</v>
      </c>
      <c r="N11" s="10">
        <f>IF('NO LOCALITY'!N11*(1+$N$4)&gt;'Locality and Max Pay'!$D$7,'Locality and Max Pay'!$D$7,'NO LOCALITY'!N11*(1+$N$4))</f>
        <v>167959.93639049999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UUDCpNNUwN54BTKSyLedcZoAaz4GDsFcBO8wr8dOtZ7VQ1YToDLFpQTtVn6wtT0GojzTTlwcOAu8b0DYjya+BA==" saltValue="QxbAVIuM8u541GSLPtdnT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19" priority="1" stopIfTrue="1" operator="greaterThan">
      <formula>165200</formula>
    </cfRule>
  </conditionalFormatting>
  <hyperlinks>
    <hyperlink ref="C15" location="'LOCALITY INDEX'!A1" display="Return to LOCALITY INDEX" xr:uid="{00000000-0004-0000-2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25</v>
      </c>
      <c r="N4" s="14">
        <f>VLOOKUP(M4,'Locality and Max Pay'!A:B,2,FALSE)</f>
        <v>0.22450000000000001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100086.08710499998</v>
      </c>
      <c r="G10" s="10">
        <f>IF('NO LOCALITY'!G10*(1+$N$4)&gt;'Locality and Max Pay'!$D$7,'Locality and Max Pay'!$D$7,'NO LOCALITY'!G10*(1+$N$4))</f>
        <v>113599.01644649998</v>
      </c>
      <c r="H10" s="10">
        <f>IF('NO LOCALITY'!H10*(1+$N$4)&gt;'Locality and Max Pay'!$D$7,'Locality and Max Pay'!$D$7,'NO LOCALITY'!H10*(1+$N$4))</f>
        <v>125530.39383299998</v>
      </c>
      <c r="I10" s="10">
        <f>IF('NO LOCALITY'!I10*(1+$N$4)&gt;'Locality and Max Pay'!$D$7,'Locality and Max Pay'!$D$7,'NO LOCALITY'!I10*(1+$N$4))</f>
        <v>138710.82366899998</v>
      </c>
      <c r="J10" s="10">
        <f>IF('NO LOCALITY'!J10*(1+$N$4)&gt;'Locality and Max Pay'!$D$7,'Locality and Max Pay'!$D$7,'NO LOCALITY'!J10*(1+$N$4))</f>
        <v>153278.53608599998</v>
      </c>
      <c r="K10" s="10">
        <f>IF('NO LOCALITY'!K10*(1+$N$4)&gt;'Locality and Max Pay'!$D$7,'Locality and Max Pay'!$D$7,'NO LOCALITY'!K10*(1+$N$4))</f>
        <v>169366.77994949996</v>
      </c>
      <c r="L10" s="10">
        <f>IF('NO LOCALITY'!L10*(1+$N$4)&gt;'Locality and Max Pay'!$D$7,'Locality and Max Pay'!$D$7,'NO LOCALITY'!L10*(1+$N$4))</f>
        <v>194774.97249899997</v>
      </c>
      <c r="M10" s="10">
        <f>IF('NO LOCALITY'!M10*(1+$N$4)&gt;'Locality and Max Pay'!$D$7,'Locality and Max Pay'!$D$7,'NO LOCALITY'!M10*(1+$N$4))</f>
        <v>204996.53033099999</v>
      </c>
      <c r="N10" s="10">
        <f>IF('NO LOCALITY'!N10*(1+$N$4)&gt;'Locality and Max Pay'!$D$7,'Locality and Max Pay'!$D$7,'NO LOCALITY'!N10*(1+$N$4))</f>
        <v>215249.22107549995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74139.917827499987</v>
      </c>
      <c r="G11" s="10">
        <f>IF('NO LOCALITY'!G11*(1+$N$4)&gt;'Locality and Max Pay'!$D$7,'Locality and Max Pay'!$D$7,'NO LOCALITY'!G11*(1+$N$4))</f>
        <v>84148.526537999976</v>
      </c>
      <c r="H11" s="10">
        <f>IF('NO LOCALITY'!H11*(1+$N$4)&gt;'Locality and Max Pay'!$D$7,'Locality and Max Pay'!$D$7,'NO LOCALITY'!H11*(1+$N$4))</f>
        <v>92987.783054999993</v>
      </c>
      <c r="I11" s="10">
        <f>IF('NO LOCALITY'!I11*(1+$N$4)&gt;'Locality and Max Pay'!$D$7,'Locality and Max Pay'!$D$7,'NO LOCALITY'!I11*(1+$N$4))</f>
        <v>102749.81909849998</v>
      </c>
      <c r="J11" s="10">
        <f>IF('NO LOCALITY'!J11*(1+$N$4)&gt;'Locality and Max Pay'!$D$7,'Locality and Max Pay'!$D$7,'NO LOCALITY'!J11*(1+$N$4))</f>
        <v>113539.24125449998</v>
      </c>
      <c r="K11" s="10">
        <f>IF('NO LOCALITY'!K11*(1+$N$4)&gt;'Locality and Max Pay'!$D$7,'Locality and Max Pay'!$D$7,'NO LOCALITY'!K11*(1+$N$4))</f>
        <v>125456.92015949999</v>
      </c>
      <c r="L11" s="10">
        <f>IF('NO LOCALITY'!L11*(1+$N$4)&gt;'Locality and Max Pay'!$D$7,'Locality and Max Pay'!$D$7,'NO LOCALITY'!L11*(1+$N$4))</f>
        <v>144278.63374049996</v>
      </c>
      <c r="M11" s="10">
        <f>IF('NO LOCALITY'!M11*(1+$N$4)&gt;'Locality and Max Pay'!$D$7,'Locality and Max Pay'!$D$7,'NO LOCALITY'!M11*(1+$N$4))</f>
        <v>151846.42211099996</v>
      </c>
      <c r="N11" s="10">
        <f>IF('NO LOCALITY'!N11*(1+$N$4)&gt;'Locality and Max Pay'!$D$7,'Locality and Max Pay'!$D$7,'NO LOCALITY'!N11*(1+$N$4))</f>
        <v>159444.09807749998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YE8L+eFPCurFAMyDld2c1277E2Ro5nQgZRts3zc2il3gpIEsoDBfvC/4p6mbIuHMQ/d8W7nadtQQa+JlqmEoqA==" saltValue="1kF7WAFCzGD3w2U5w9tPB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18" priority="1" stopIfTrue="1" operator="greaterThan">
      <formula>165200</formula>
    </cfRule>
  </conditionalFormatting>
  <hyperlinks>
    <hyperlink ref="C15" location="'LOCALITY INDEX'!A1" display="Return to LOCALITY INDEX" xr:uid="{00000000-0004-0000-2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26</v>
      </c>
      <c r="N4" s="14">
        <f>VLOOKUP(M4,'Locality and Max Pay'!A:B,2,FALSE)</f>
        <v>0.21029999999999999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98925.43178699998</v>
      </c>
      <c r="G10" s="10">
        <f>IF('NO LOCALITY'!G10*(1+$N$4)&gt;'Locality and Max Pay'!$D$7,'Locality and Max Pay'!$D$7,'NO LOCALITY'!G10*(1+$N$4))</f>
        <v>112281.65749709999</v>
      </c>
      <c r="H10" s="10">
        <f>IF('NO LOCALITY'!H10*(1+$N$4)&gt;'Locality and Max Pay'!$D$7,'Locality and Max Pay'!$D$7,'NO LOCALITY'!H10*(1+$N$4))</f>
        <v>124074.67183019998</v>
      </c>
      <c r="I10" s="10">
        <f>IF('NO LOCALITY'!I10*(1+$N$4)&gt;'Locality and Max Pay'!$D$7,'Locality and Max Pay'!$D$7,'NO LOCALITY'!I10*(1+$N$4))</f>
        <v>137102.25388859998</v>
      </c>
      <c r="J10" s="10">
        <f>IF('NO LOCALITY'!J10*(1+$N$4)&gt;'Locality and Max Pay'!$D$7,'Locality and Max Pay'!$D$7,'NO LOCALITY'!J10*(1+$N$4))</f>
        <v>151501.03080839998</v>
      </c>
      <c r="K10" s="10">
        <f>IF('NO LOCALITY'!K10*(1+$N$4)&gt;'Locality and Max Pay'!$D$7,'Locality and Max Pay'!$D$7,'NO LOCALITY'!K10*(1+$N$4))</f>
        <v>167402.70622529997</v>
      </c>
      <c r="L10" s="10">
        <f>IF('NO LOCALITY'!L10*(1+$N$4)&gt;'Locality and Max Pay'!$D$7,'Locality and Max Pay'!$D$7,'NO LOCALITY'!L10*(1+$N$4))</f>
        <v>192516.25089059994</v>
      </c>
      <c r="M10" s="10">
        <f>IF('NO LOCALITY'!M10*(1+$N$4)&gt;'Locality and Max Pay'!$D$7,'Locality and Max Pay'!$D$7,'NO LOCALITY'!M10*(1+$N$4))</f>
        <v>202619.27371139999</v>
      </c>
      <c r="N10" s="10">
        <f>IF('NO LOCALITY'!N10*(1+$N$4)&gt;'Locality and Max Pay'!$D$7,'Locality and Max Pay'!$D$7,'NO LOCALITY'!N10*(1+$N$4))</f>
        <v>212753.06840969995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73280.149078499991</v>
      </c>
      <c r="G11" s="10">
        <f>IF('NO LOCALITY'!G11*(1+$N$4)&gt;'Locality and Max Pay'!$D$7,'Locality and Max Pay'!$D$7,'NO LOCALITY'!G11*(1+$N$4))</f>
        <v>83172.692257199975</v>
      </c>
      <c r="H11" s="10">
        <f>IF('NO LOCALITY'!H11*(1+$N$4)&gt;'Locality and Max Pay'!$D$7,'Locality and Max Pay'!$D$7,'NO LOCALITY'!H11*(1+$N$4))</f>
        <v>91909.443716999987</v>
      </c>
      <c r="I11" s="10">
        <f>IF('NO LOCALITY'!I11*(1+$N$4)&gt;'Locality and Max Pay'!$D$7,'Locality and Max Pay'!$D$7,'NO LOCALITY'!I11*(1+$N$4))</f>
        <v>101558.27362589998</v>
      </c>
      <c r="J11" s="10">
        <f>IF('NO LOCALITY'!J11*(1+$N$4)&gt;'Locality and Max Pay'!$D$7,'Locality and Max Pay'!$D$7,'NO LOCALITY'!J11*(1+$N$4))</f>
        <v>112222.57549229998</v>
      </c>
      <c r="K11" s="10">
        <f>IF('NO LOCALITY'!K11*(1+$N$4)&gt;'Locality and Max Pay'!$D$7,'Locality and Max Pay'!$D$7,'NO LOCALITY'!K11*(1+$N$4))</f>
        <v>124002.05019929999</v>
      </c>
      <c r="L11" s="10">
        <f>IF('NO LOCALITY'!L11*(1+$N$4)&gt;'Locality and Max Pay'!$D$7,'Locality and Max Pay'!$D$7,'NO LOCALITY'!L11*(1+$N$4))</f>
        <v>142605.49646069997</v>
      </c>
      <c r="M11" s="10">
        <f>IF('NO LOCALITY'!M11*(1+$N$4)&gt;'Locality and Max Pay'!$D$7,'Locality and Max Pay'!$D$7,'NO LOCALITY'!M11*(1+$N$4))</f>
        <v>150085.52444339998</v>
      </c>
      <c r="N11" s="10">
        <f>IF('NO LOCALITY'!N11*(1+$N$4)&gt;'Locality and Max Pay'!$D$7,'Locality and Max Pay'!$D$7,'NO LOCALITY'!N11*(1+$N$4))</f>
        <v>157595.09342849997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cDgNaI2TigYF2lHt6jQtHVH3UqfTgK10HBH/g5TlypTfWERgPrXUYYWaG2UXXAkZcA6q3LCzbE/fVmxkE1j7iw==" saltValue="9lTnFvhhIc3qVqYJhIx2xA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17" priority="1" stopIfTrue="1" operator="greaterThan">
      <formula>165200</formula>
    </cfRule>
  </conditionalFormatting>
  <hyperlinks>
    <hyperlink ref="C15" location="'LOCALITY INDEX'!A1" display="Return to LOCALITY INDEX" xr:uid="{00000000-0004-0000-2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36</v>
      </c>
      <c r="N4" s="14">
        <f>VLOOKUP(M4,'Locality and Max Pay'!A:B,2,FALSE)</f>
        <v>0.26129999999999998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103093.98257699999</v>
      </c>
      <c r="G10" s="10">
        <f>IF('NO LOCALITY'!G10*(1+$N$4)&gt;'Locality and Max Pay'!$D$7,'Locality and Max Pay'!$D$7,'NO LOCALITY'!G10*(1+$N$4))</f>
        <v>117013.01710409998</v>
      </c>
      <c r="H10" s="10">
        <f>IF('NO LOCALITY'!H10*(1+$N$4)&gt;'Locality and Max Pay'!$D$7,'Locality and Max Pay'!$D$7,'NO LOCALITY'!H10*(1+$N$4))</f>
        <v>129302.96916419998</v>
      </c>
      <c r="I10" s="10">
        <f>IF('NO LOCALITY'!I10*(1+$N$4)&gt;'Locality and Max Pay'!$D$7,'Locality and Max Pay'!$D$7,'NO LOCALITY'!I10*(1+$N$4))</f>
        <v>142879.51155059997</v>
      </c>
      <c r="J10" s="10">
        <f>IF('NO LOCALITY'!J10*(1+$N$4)&gt;'Locality and Max Pay'!$D$7,'Locality and Max Pay'!$D$7,'NO LOCALITY'!J10*(1+$N$4))</f>
        <v>157885.02863639998</v>
      </c>
      <c r="K10" s="10">
        <f>IF('NO LOCALITY'!K10*(1+$N$4)&gt;'Locality and Max Pay'!$D$7,'Locality and Max Pay'!$D$7,'NO LOCALITY'!K10*(1+$N$4))</f>
        <v>174456.77382629996</v>
      </c>
      <c r="L10" s="10">
        <f>IF('NO LOCALITY'!L10*(1+$N$4)&gt;'Locality and Max Pay'!$D$7,'Locality and Max Pay'!$D$7,'NO LOCALITY'!L10*(1+$N$4))</f>
        <v>200628.56089259995</v>
      </c>
      <c r="M10" s="10">
        <f>IF('NO LOCALITY'!M10*(1+$N$4)&gt;'Locality and Max Pay'!$D$7,'Locality and Max Pay'!$D$7,'NO LOCALITY'!M10*(1+$N$4))</f>
        <v>211157.30804939996</v>
      </c>
      <c r="N10" s="10">
        <f>IF('NO LOCALITY'!N10*(1+$N$4)&gt;'Locality and Max Pay'!$D$7,'Locality and Max Pay'!$D$7,'NO LOCALITY'!N10*(1+$N$4))</f>
        <v>221718.12375869995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76368.050923499977</v>
      </c>
      <c r="G11" s="10">
        <f>IF('NO LOCALITY'!G11*(1+$N$4)&gt;'Locality and Max Pay'!$D$7,'Locality and Max Pay'!$D$7,'NO LOCALITY'!G11*(1+$N$4))</f>
        <v>86677.449181199976</v>
      </c>
      <c r="H11" s="10">
        <f>IF('NO LOCALITY'!H11*(1+$N$4)&gt;'Locality and Max Pay'!$D$7,'Locality and Max Pay'!$D$7,'NO LOCALITY'!H11*(1+$N$4))</f>
        <v>95782.352606999993</v>
      </c>
      <c r="I11" s="10">
        <f>IF('NO LOCALITY'!I11*(1+$N$4)&gt;'Locality and Max Pay'!$D$7,'Locality and Max Pay'!$D$7,'NO LOCALITY'!I11*(1+$N$4))</f>
        <v>105837.76792889998</v>
      </c>
      <c r="J11" s="10">
        <f>IF('NO LOCALITY'!J11*(1+$N$4)&gt;'Locality and Max Pay'!$D$7,'Locality and Max Pay'!$D$7,'NO LOCALITY'!J11*(1+$N$4))</f>
        <v>116951.44548329998</v>
      </c>
      <c r="K11" s="10">
        <f>IF('NO LOCALITY'!K11*(1+$N$4)&gt;'Locality and Max Pay'!$D$7,'Locality and Max Pay'!$D$7,'NO LOCALITY'!K11*(1+$N$4))</f>
        <v>129227.28738029998</v>
      </c>
      <c r="L11" s="10">
        <f>IF('NO LOCALITY'!L11*(1+$N$4)&gt;'Locality and Max Pay'!$D$7,'Locality and Max Pay'!$D$7,'NO LOCALITY'!L11*(1+$N$4))</f>
        <v>148614.65147969997</v>
      </c>
      <c r="M11" s="10">
        <f>IF('NO LOCALITY'!M11*(1+$N$4)&gt;'Locality and Max Pay'!$D$7,'Locality and Max Pay'!$D$7,'NO LOCALITY'!M11*(1+$N$4))</f>
        <v>156409.87522139997</v>
      </c>
      <c r="N11" s="10">
        <f>IF('NO LOCALITY'!N11*(1+$N$4)&gt;'Locality and Max Pay'!$D$7,'Locality and Max Pay'!$D$7,'NO LOCALITY'!N11*(1+$N$4))</f>
        <v>164235.88477349997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m4AbSaEOd0XkSNL2OwyCZBvz7eu7pQFSHV+WNeM53v2rt7SJmyQB5oKVgQnRYthLikyf11ASNsI6xAyameYIyw==" saltValue="kt07yn6KRG0nX44GLTItJw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16" priority="1" stopIfTrue="1" operator="greaterThan">
      <formula>165200</formula>
    </cfRule>
  </conditionalFormatting>
  <hyperlinks>
    <hyperlink ref="C15" location="'LOCALITY INDEX'!A1" display="Return to LOCALITY INDEX" xr:uid="{00000000-0004-0000-2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27</v>
      </c>
      <c r="N4" s="14">
        <f>VLOOKUP(M4,'Locality and Max Pay'!A:B,2,FALSE)</f>
        <v>0.22239999999999999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99914.440895999986</v>
      </c>
      <c r="G10" s="10">
        <f>IF('NO LOCALITY'!G10*(1+$N$4)&gt;'Locality and Max Pay'!$D$7,'Locality and Max Pay'!$D$7,'NO LOCALITY'!G10*(1+$N$4))</f>
        <v>113404.19575679999</v>
      </c>
      <c r="H10" s="10">
        <f>IF('NO LOCALITY'!H10*(1+$N$4)&gt;'Locality and Max Pay'!$D$7,'Locality and Max Pay'!$D$7,'NO LOCALITY'!H10*(1+$N$4))</f>
        <v>125315.11100159999</v>
      </c>
      <c r="I10" s="10">
        <f>IF('NO LOCALITY'!I10*(1+$N$4)&gt;'Locality and Max Pay'!$D$7,'Locality and Max Pay'!$D$7,'NO LOCALITY'!I10*(1+$N$4))</f>
        <v>138472.93658879999</v>
      </c>
      <c r="J10" s="10">
        <f>IF('NO LOCALITY'!J10*(1+$N$4)&gt;'Locality and Max Pay'!$D$7,'Locality and Max Pay'!$D$7,'NO LOCALITY'!J10*(1+$N$4))</f>
        <v>153015.66558719997</v>
      </c>
      <c r="K10" s="10">
        <f>IF('NO LOCALITY'!K10*(1+$N$4)&gt;'Locality and Max Pay'!$D$7,'Locality and Max Pay'!$D$7,'NO LOCALITY'!K10*(1+$N$4))</f>
        <v>169076.31834239996</v>
      </c>
      <c r="L10" s="10">
        <f>IF('NO LOCALITY'!L10*(1+$N$4)&gt;'Locality and Max Pay'!$D$7,'Locality and Max Pay'!$D$7,'NO LOCALITY'!L10*(1+$N$4))</f>
        <v>194440.93620479995</v>
      </c>
      <c r="M10" s="10">
        <f>IF('NO LOCALITY'!M10*(1+$N$4)&gt;'Locality and Max Pay'!$D$7,'Locality and Max Pay'!$D$7,'NO LOCALITY'!M10*(1+$N$4))</f>
        <v>204644.96421119999</v>
      </c>
      <c r="N10" s="10">
        <f>IF('NO LOCALITY'!N10*(1+$N$4)&gt;'Locality and Max Pay'!$D$7,'Locality and Max Pay'!$D$7,'NO LOCALITY'!N10*(1+$N$4))</f>
        <v>214880.07173759997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74012.76892799999</v>
      </c>
      <c r="G11" s="10">
        <f>IF('NO LOCALITY'!G11*(1+$N$4)&gt;'Locality and Max Pay'!$D$7,'Locality and Max Pay'!$D$7,'NO LOCALITY'!G11*(1+$N$4))</f>
        <v>84004.213017599977</v>
      </c>
      <c r="H11" s="10">
        <f>IF('NO LOCALITY'!H11*(1+$N$4)&gt;'Locality and Max Pay'!$D$7,'Locality and Max Pay'!$D$7,'NO LOCALITY'!H11*(1+$N$4))</f>
        <v>92828.310335999995</v>
      </c>
      <c r="I11" s="10">
        <f>IF('NO LOCALITY'!I11*(1+$N$4)&gt;'Locality and Max Pay'!$D$7,'Locality and Max Pay'!$D$7,'NO LOCALITY'!I11*(1+$N$4))</f>
        <v>102573.60462719998</v>
      </c>
      <c r="J11" s="10">
        <f>IF('NO LOCALITY'!J11*(1+$N$4)&gt;'Locality and Max Pay'!$D$7,'Locality and Max Pay'!$D$7,'NO LOCALITY'!J11*(1+$N$4))</f>
        <v>113344.52307839999</v>
      </c>
      <c r="K11" s="10">
        <f>IF('NO LOCALITY'!K11*(1+$N$4)&gt;'Locality and Max Pay'!$D$7,'Locality and Max Pay'!$D$7,'NO LOCALITY'!K11*(1+$N$4))</f>
        <v>125241.76333439999</v>
      </c>
      <c r="L11" s="10">
        <f>IF('NO LOCALITY'!L11*(1+$N$4)&gt;'Locality and Max Pay'!$D$7,'Locality and Max Pay'!$D$7,'NO LOCALITY'!L11*(1+$N$4))</f>
        <v>144031.19794559997</v>
      </c>
      <c r="M11" s="10">
        <f>IF('NO LOCALITY'!M11*(1+$N$4)&gt;'Locality and Max Pay'!$D$7,'Locality and Max Pay'!$D$7,'NO LOCALITY'!M11*(1+$N$4))</f>
        <v>151586.00766719997</v>
      </c>
      <c r="N11" s="10">
        <f>IF('NO LOCALITY'!N11*(1+$N$4)&gt;'Locality and Max Pay'!$D$7,'Locality and Max Pay'!$D$7,'NO LOCALITY'!N11*(1+$N$4))</f>
        <v>159170.65372799998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brRDqOcUOKK35SyE/xDcjFmlp8V/+9znEG8sAdqNulP7g4gadnooHINdl8bZptTnqGfWY+NSGoTxYomXlYjLbQ==" saltValue="YQcAcnXyzdXwoKIRmUlcM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15" priority="1" stopIfTrue="1" operator="greaterThan">
      <formula>165200</formula>
    </cfRule>
  </conditionalFormatting>
  <hyperlinks>
    <hyperlink ref="C15" location="'LOCALITY INDEX'!A1" display="Return to LOCALITY INDEX" xr:uid="{00000000-0004-0000-2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270C-C5B9-4D8E-BD92-9DD57BB66BAA}"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135</v>
      </c>
      <c r="N4" s="14">
        <f>VLOOKUP(M4,'Locality and Max Pay'!A:B,2,FALSE)</f>
        <v>0.17519999999999999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96056.488008</v>
      </c>
      <c r="G10" s="10">
        <f>IF('NO LOCALITY'!G10*(1+$N$4)&gt;'Locality and Max Pay'!$D$7,'Locality and Max Pay'!$D$7,'NO LOCALITY'!G10*(1+$N$4))</f>
        <v>109025.36882639999</v>
      </c>
      <c r="H10" s="10">
        <f>IF('NO LOCALITY'!H10*(1+$N$4)&gt;'Locality and Max Pay'!$D$7,'Locality and Max Pay'!$D$7,'NO LOCALITY'!H10*(1+$N$4))</f>
        <v>120476.3730768</v>
      </c>
      <c r="I10" s="10">
        <f>IF('NO LOCALITY'!I10*(1+$N$4)&gt;'Locality and Max Pay'!$D$7,'Locality and Max Pay'!$D$7,'NO LOCALITY'!I10*(1+$N$4))</f>
        <v>133126.14126239999</v>
      </c>
      <c r="J10" s="10">
        <f>IF('NO LOCALITY'!J10*(1+$N$4)&gt;'Locality and Max Pay'!$D$7,'Locality and Max Pay'!$D$7,'NO LOCALITY'!J10*(1+$N$4))</f>
        <v>147107.33818559998</v>
      </c>
      <c r="K10" s="10">
        <f>IF('NO LOCALITY'!K10*(1+$N$4)&gt;'Locality and Max Pay'!$D$7,'Locality and Max Pay'!$D$7,'NO LOCALITY'!K10*(1+$N$4))</f>
        <v>162547.84793519997</v>
      </c>
      <c r="L10" s="10">
        <f>IF('NO LOCALITY'!L10*(1+$N$4)&gt;'Locality and Max Pay'!$D$7,'Locality and Max Pay'!$D$7,'NO LOCALITY'!L10*(1+$N$4))</f>
        <v>186933.07283039996</v>
      </c>
      <c r="M10" s="10">
        <f>IF('NO LOCALITY'!M10*(1+$N$4)&gt;'Locality and Max Pay'!$D$7,'Locality and Max Pay'!$D$7,'NO LOCALITY'!M10*(1+$N$4))</f>
        <v>196743.09713760001</v>
      </c>
      <c r="N10" s="10">
        <f>IF('NO LOCALITY'!N10*(1+$N$4)&gt;'Locality and Max Pay'!$D$7,'Locality and Max Pay'!$D$7,'NO LOCALITY'!N10*(1+$N$4))</f>
        <v>206583.00090479996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71154.946043999997</v>
      </c>
      <c r="G11" s="10">
        <f>IF('NO LOCALITY'!G11*(1+$N$4)&gt;'Locality and Max Pay'!$D$7,'Locality and Max Pay'!$D$7,'NO LOCALITY'!G11*(1+$N$4))</f>
        <v>80760.594844799984</v>
      </c>
      <c r="H11" s="10">
        <f>IF('NO LOCALITY'!H11*(1+$N$4)&gt;'Locality and Max Pay'!$D$7,'Locality and Max Pay'!$D$7,'NO LOCALITY'!H11*(1+$N$4))</f>
        <v>89243.971128000005</v>
      </c>
      <c r="I11" s="10">
        <f>IF('NO LOCALITY'!I11*(1+$N$4)&gt;'Locality and Max Pay'!$D$7,'Locality and Max Pay'!$D$7,'NO LOCALITY'!I11*(1+$N$4))</f>
        <v>98612.974605599986</v>
      </c>
      <c r="J11" s="10">
        <f>IF('NO LOCALITY'!J11*(1+$N$4)&gt;'Locality and Max Pay'!$D$7,'Locality and Max Pay'!$D$7,'NO LOCALITY'!J11*(1+$N$4))</f>
        <v>108968.0002632</v>
      </c>
      <c r="K11" s="10">
        <f>IF('NO LOCALITY'!K11*(1+$N$4)&gt;'Locality and Max Pay'!$D$7,'Locality and Max Pay'!$D$7,'NO LOCALITY'!K11*(1+$N$4))</f>
        <v>120405.8575512</v>
      </c>
      <c r="L11" s="10">
        <f>IF('NO LOCALITY'!L11*(1+$N$4)&gt;'Locality and Max Pay'!$D$7,'Locality and Max Pay'!$D$7,'NO LOCALITY'!L11*(1+$N$4))</f>
        <v>138469.78388879998</v>
      </c>
      <c r="M11" s="10">
        <f>IF('NO LOCALITY'!M11*(1+$N$4)&gt;'Locality and Max Pay'!$D$7,'Locality and Max Pay'!$D$7,'NO LOCALITY'!M11*(1+$N$4))</f>
        <v>145732.88302559999</v>
      </c>
      <c r="N11" s="10">
        <f>IF('NO LOCALITY'!N11*(1+$N$4)&gt;'Locality and Max Pay'!$D$7,'Locality and Max Pay'!$D$7,'NO LOCALITY'!N11*(1+$N$4))</f>
        <v>153024.66644399997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PadJiVAosvMkh5VJmCSx86cKL2LDKcITCV20uVFYGXZwRrGr5okq0FgLF7J8iXoqMhrdWnEICuYX9LC3eYNxmg==" saltValue="LAi98cH4xEgGrE7zEWozeQ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14" priority="1" stopIfTrue="1" operator="greaterThan">
      <formula>165200</formula>
    </cfRule>
  </conditionalFormatting>
  <hyperlinks>
    <hyperlink ref="C15" location="'LOCALITY INDEX'!A1" display="Return to LOCALITY INDEX" xr:uid="{708AB46C-6CC4-4BFF-B2E1-7E1C1D88E988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88</v>
      </c>
      <c r="N4" s="14">
        <f>VLOOKUP(M4,'Locality and Max Pay'!A:B,2,FALSE)</f>
        <v>0.3236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108186.15344399998</v>
      </c>
      <c r="G10" s="10">
        <f>IF('NO LOCALITY'!G10*(1+$N$4)&gt;'Locality and Max Pay'!$D$7,'Locality and Max Pay'!$D$7,'NO LOCALITY'!G10*(1+$N$4))</f>
        <v>122792.69756519998</v>
      </c>
      <c r="H10" s="10">
        <f>IF('NO LOCALITY'!H10*(1+$N$4)&gt;'Locality and Max Pay'!$D$7,'Locality and Max Pay'!$D$7,'NO LOCALITY'!H10*(1+$N$4))</f>
        <v>135689.69316239998</v>
      </c>
      <c r="I10" s="10">
        <f>IF('NO LOCALITY'!I10*(1+$N$4)&gt;'Locality and Max Pay'!$D$7,'Locality and Max Pay'!$D$7,'NO LOCALITY'!I10*(1+$N$4))</f>
        <v>149936.82826319998</v>
      </c>
      <c r="J10" s="10">
        <f>IF('NO LOCALITY'!J10*(1+$N$4)&gt;'Locality and Max Pay'!$D$7,'Locality and Max Pay'!$D$7,'NO LOCALITY'!J10*(1+$N$4))</f>
        <v>165683.52010079997</v>
      </c>
      <c r="K10" s="10">
        <f>IF('NO LOCALITY'!K10*(1+$N$4)&gt;'Locality and Max Pay'!$D$7,'Locality and Max Pay'!$D$7,'NO LOCALITY'!K10*(1+$N$4))</f>
        <v>183073.80150359994</v>
      </c>
      <c r="L10" s="10">
        <f>IF('NO LOCALITY'!L10*(1+$N$4)&gt;'Locality and Max Pay'!$D$7,'Locality and Max Pay'!$D$7,'NO LOCALITY'!L10*(1+$N$4))</f>
        <v>210538.30428719995</v>
      </c>
      <c r="M10" s="10">
        <f>IF('NO LOCALITY'!M10*(1+$N$4)&gt;'Locality and Max Pay'!$D$7,'Locality and Max Pay'!$D$7,'NO LOCALITY'!M10*(1+$N$4))</f>
        <v>221587.10293679999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80140.13494199999</v>
      </c>
      <c r="G11" s="10">
        <f>IF('NO LOCALITY'!G11*(1+$N$4)&gt;'Locality and Max Pay'!$D$7,'Locality and Max Pay'!$D$7,'NO LOCALITY'!G11*(1+$N$4))</f>
        <v>90958.750286399969</v>
      </c>
      <c r="H11" s="10">
        <f>IF('NO LOCALITY'!H11*(1+$N$4)&gt;'Locality and Max Pay'!$D$7,'Locality and Max Pay'!$D$7,'NO LOCALITY'!H11*(1+$N$4))</f>
        <v>100513.37660399999</v>
      </c>
      <c r="I11" s="10">
        <f>IF('NO LOCALITY'!I11*(1+$N$4)&gt;'Locality and Max Pay'!$D$7,'Locality and Max Pay'!$D$7,'NO LOCALITY'!I11*(1+$N$4))</f>
        <v>111065.46391079998</v>
      </c>
      <c r="J11" s="10">
        <f>IF('NO LOCALITY'!J11*(1+$N$4)&gt;'Locality and Max Pay'!$D$7,'Locality and Max Pay'!$D$7,'NO LOCALITY'!J11*(1+$N$4))</f>
        <v>122728.08470759998</v>
      </c>
      <c r="K11" s="10">
        <f>IF('NO LOCALITY'!K11*(1+$N$4)&gt;'Locality and Max Pay'!$D$7,'Locality and Max Pay'!$D$7,'NO LOCALITY'!K11*(1+$N$4))</f>
        <v>135610.27319159999</v>
      </c>
      <c r="L11" s="10">
        <f>IF('NO LOCALITY'!L11*(1+$N$4)&gt;'Locality and Max Pay'!$D$7,'Locality and Max Pay'!$D$7,'NO LOCALITY'!L11*(1+$N$4))</f>
        <v>155955.24672839997</v>
      </c>
      <c r="M11" s="10">
        <f>IF('NO LOCALITY'!M11*(1+$N$4)&gt;'Locality and Max Pay'!$D$7,'Locality and Max Pay'!$D$7,'NO LOCALITY'!M11*(1+$N$4))</f>
        <v>164135.50372079996</v>
      </c>
      <c r="N11" s="10">
        <f>IF('NO LOCALITY'!N11*(1+$N$4)&gt;'Locality and Max Pay'!$D$7,'Locality and Max Pay'!$D$7,'NO LOCALITY'!N11*(1+$N$4))</f>
        <v>172348.06714199996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amMqVgcIeZeg8JlrTTVdBuyNxxyrF1VFRlS8UBflvGfBe6NOnjPPLbJShKI6CCwNMuToIqeL3FL5P6xZ5BSMoQ==" saltValue="7QnpgQAPLcBPKyj6088n+w==" spinCount="100000" sheet="1" objects="1" scenarios="1"/>
  <mergeCells count="30">
    <mergeCell ref="C15:E15"/>
    <mergeCell ref="C13:N13"/>
    <mergeCell ref="N7:N8"/>
    <mergeCell ref="C5:E6"/>
    <mergeCell ref="F5:F6"/>
    <mergeCell ref="G5:G6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B2:M2"/>
    <mergeCell ref="B3:M3"/>
    <mergeCell ref="D10:E10"/>
    <mergeCell ref="D11:E11"/>
    <mergeCell ref="B10:B11"/>
    <mergeCell ref="C10:C11"/>
    <mergeCell ref="C9:N9"/>
    <mergeCell ref="N5:N6"/>
    <mergeCell ref="H5:H6"/>
    <mergeCell ref="B5:B8"/>
    <mergeCell ref="K7:K8"/>
    <mergeCell ref="M7:M8"/>
    <mergeCell ref="L5:L6"/>
    <mergeCell ref="K5:K6"/>
  </mergeCells>
  <phoneticPr fontId="0" type="noConversion"/>
  <conditionalFormatting sqref="A2:XFD3">
    <cfRule type="cellIs" dxfId="58" priority="1" stopIfTrue="1" operator="greaterThan">
      <formula>165200</formula>
    </cfRule>
  </conditionalFormatting>
  <hyperlinks>
    <hyperlink ref="C15" location="'LOCALITY INDEX'!A1" display="Return to LOCALITY INDEX" xr:uid="{00000000-0004-0000-0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28</v>
      </c>
      <c r="N4" s="14">
        <f>VLOOKUP(M4,'Locality and Max Pay'!A:B,2,FALSE)</f>
        <v>0.2228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99947.135411999989</v>
      </c>
      <c r="G10" s="10">
        <f>IF('NO LOCALITY'!G10*(1+$N$4)&gt;'Locality and Max Pay'!$D$7,'Locality and Max Pay'!$D$7,'NO LOCALITY'!G10*(1+$N$4))</f>
        <v>113441.30445959998</v>
      </c>
      <c r="H10" s="10">
        <f>IF('NO LOCALITY'!H10*(1+$N$4)&gt;'Locality and Max Pay'!$D$7,'Locality and Max Pay'!$D$7,'NO LOCALITY'!H10*(1+$N$4))</f>
        <v>125356.11725519998</v>
      </c>
      <c r="I10" s="10">
        <f>IF('NO LOCALITY'!I10*(1+$N$4)&gt;'Locality and Max Pay'!$D$7,'Locality and Max Pay'!$D$7,'NO LOCALITY'!I10*(1+$N$4))</f>
        <v>138518.24841359997</v>
      </c>
      <c r="J10" s="10">
        <f>IF('NO LOCALITY'!J10*(1+$N$4)&gt;'Locality and Max Pay'!$D$7,'Locality and Max Pay'!$D$7,'NO LOCALITY'!J10*(1+$N$4))</f>
        <v>153065.73615839996</v>
      </c>
      <c r="K10" s="10">
        <f>IF('NO LOCALITY'!K10*(1+$N$4)&gt;'Locality and Max Pay'!$D$7,'Locality and Max Pay'!$D$7,'NO LOCALITY'!K10*(1+$N$4))</f>
        <v>169131.64436279997</v>
      </c>
      <c r="L10" s="10">
        <f>IF('NO LOCALITY'!L10*(1+$N$4)&gt;'Locality and Max Pay'!$D$7,'Locality and Max Pay'!$D$7,'NO LOCALITY'!L10*(1+$N$4))</f>
        <v>194504.56216559996</v>
      </c>
      <c r="M10" s="10">
        <f>IF('NO LOCALITY'!M10*(1+$N$4)&gt;'Locality and Max Pay'!$D$7,'Locality and Max Pay'!$D$7,'NO LOCALITY'!M10*(1+$N$4))</f>
        <v>204711.92918639997</v>
      </c>
      <c r="N10" s="10">
        <f>IF('NO LOCALITY'!N10*(1+$N$4)&gt;'Locality and Max Pay'!$D$7,'Locality and Max Pay'!$D$7,'NO LOCALITY'!N10*(1+$N$4))</f>
        <v>214950.38589719994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74036.987765999991</v>
      </c>
      <c r="G11" s="10">
        <f>IF('NO LOCALITY'!G11*(1+$N$4)&gt;'Locality and Max Pay'!$D$7,'Locality and Max Pay'!$D$7,'NO LOCALITY'!G11*(1+$N$4))</f>
        <v>84031.701307199983</v>
      </c>
      <c r="H11" s="10">
        <f>IF('NO LOCALITY'!H11*(1+$N$4)&gt;'Locality and Max Pay'!$D$7,'Locality and Max Pay'!$D$7,'NO LOCALITY'!H11*(1+$N$4))</f>
        <v>92858.686091999989</v>
      </c>
      <c r="I11" s="10">
        <f>IF('NO LOCALITY'!I11*(1+$N$4)&gt;'Locality and Max Pay'!$D$7,'Locality and Max Pay'!$D$7,'NO LOCALITY'!I11*(1+$N$4))</f>
        <v>102607.16928839998</v>
      </c>
      <c r="J11" s="10">
        <f>IF('NO LOCALITY'!J11*(1+$N$4)&gt;'Locality and Max Pay'!$D$7,'Locality and Max Pay'!$D$7,'NO LOCALITY'!J11*(1+$N$4))</f>
        <v>113381.61225479998</v>
      </c>
      <c r="K11" s="10">
        <f>IF('NO LOCALITY'!K11*(1+$N$4)&gt;'Locality and Max Pay'!$D$7,'Locality and Max Pay'!$D$7,'NO LOCALITY'!K11*(1+$N$4))</f>
        <v>125282.74558679998</v>
      </c>
      <c r="L11" s="10">
        <f>IF('NO LOCALITY'!L11*(1+$N$4)&gt;'Locality and Max Pay'!$D$7,'Locality and Max Pay'!$D$7,'NO LOCALITY'!L11*(1+$N$4))</f>
        <v>144078.32857319998</v>
      </c>
      <c r="M11" s="10">
        <f>IF('NO LOCALITY'!M11*(1+$N$4)&gt;'Locality and Max Pay'!$D$7,'Locality and Max Pay'!$D$7,'NO LOCALITY'!M11*(1+$N$4))</f>
        <v>151635.61041839997</v>
      </c>
      <c r="N11" s="10">
        <f>IF('NO LOCALITY'!N11*(1+$N$4)&gt;'Locality and Max Pay'!$D$7,'Locality and Max Pay'!$D$7,'NO LOCALITY'!N11*(1+$N$4))</f>
        <v>159222.73836599998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nCxODEIgV7QNjsSkIi0OUYOe9zb85nGP22vIlreaRkJU/OjM45S+9pTIs+HBPAMLVkeeoxFCJNnRDtRWAUGc+Q==" saltValue="6PzT3FQA2JVhX/BqpYCO5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13" priority="1" stopIfTrue="1" operator="greaterThan">
      <formula>165200</formula>
    </cfRule>
  </conditionalFormatting>
  <hyperlinks>
    <hyperlink ref="C15" location="'LOCALITY INDEX'!A1" display="Return to LOCALITY INDEX" xr:uid="{00000000-0004-0000-2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C6EE-10E6-4878-826D-2C99CEDFBC73}">
  <dimension ref="B1:O50"/>
  <sheetViews>
    <sheetView topLeftCell="D1"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136</v>
      </c>
      <c r="N4" s="14">
        <f>VLOOKUP(M4,'Locality and Max Pay'!A:B,2,FALSE)</f>
        <v>0.17879999999999999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96350.738652</v>
      </c>
      <c r="G10" s="10">
        <f>IF('NO LOCALITY'!G10*(1+$N$4)&gt;'Locality and Max Pay'!$D$7,'Locality and Max Pay'!$D$7,'NO LOCALITY'!G10*(1+$N$4))</f>
        <v>109359.3471516</v>
      </c>
      <c r="H10" s="10">
        <f>IF('NO LOCALITY'!H10*(1+$N$4)&gt;'Locality and Max Pay'!$D$7,'Locality and Max Pay'!$D$7,'NO LOCALITY'!H10*(1+$N$4))</f>
        <v>120845.4293592</v>
      </c>
      <c r="I10" s="10">
        <f>IF('NO LOCALITY'!I10*(1+$N$4)&gt;'Locality and Max Pay'!$D$7,'Locality and Max Pay'!$D$7,'NO LOCALITY'!I10*(1+$N$4))</f>
        <v>133533.9476856</v>
      </c>
      <c r="J10" s="10">
        <f>IF('NO LOCALITY'!J10*(1+$N$4)&gt;'Locality and Max Pay'!$D$7,'Locality and Max Pay'!$D$7,'NO LOCALITY'!J10*(1+$N$4))</f>
        <v>147557.97332639998</v>
      </c>
      <c r="K10" s="10">
        <f>IF('NO LOCALITY'!K10*(1+$N$4)&gt;'Locality and Max Pay'!$D$7,'Locality and Max Pay'!$D$7,'NO LOCALITY'!K10*(1+$N$4))</f>
        <v>163045.78211879998</v>
      </c>
      <c r="L10" s="10">
        <f>IF('NO LOCALITY'!L10*(1+$N$4)&gt;'Locality and Max Pay'!$D$7,'Locality and Max Pay'!$D$7,'NO LOCALITY'!L10*(1+$N$4))</f>
        <v>187505.70647759998</v>
      </c>
      <c r="M10" s="10">
        <f>IF('NO LOCALITY'!M10*(1+$N$4)&gt;'Locality and Max Pay'!$D$7,'Locality and Max Pay'!$D$7,'NO LOCALITY'!M10*(1+$N$4))</f>
        <v>197345.7819144</v>
      </c>
      <c r="N10" s="10">
        <f>IF('NO LOCALITY'!N10*(1+$N$4)&gt;'Locality and Max Pay'!$D$7,'Locality and Max Pay'!$D$7,'NO LOCALITY'!N10*(1+$N$4))</f>
        <v>207215.82834119999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71372.915586000003</v>
      </c>
      <c r="G11" s="10">
        <f>IF('NO LOCALITY'!G11*(1+$N$4)&gt;'Locality and Max Pay'!$D$7,'Locality and Max Pay'!$D$7,'NO LOCALITY'!G11*(1+$N$4))</f>
        <v>81007.989451199988</v>
      </c>
      <c r="H11" s="10">
        <f>IF('NO LOCALITY'!H11*(1+$N$4)&gt;'Locality and Max Pay'!$D$7,'Locality and Max Pay'!$D$7,'NO LOCALITY'!H11*(1+$N$4))</f>
        <v>89517.352932000009</v>
      </c>
      <c r="I11" s="10">
        <f>IF('NO LOCALITY'!I11*(1+$N$4)&gt;'Locality and Max Pay'!$D$7,'Locality and Max Pay'!$D$7,'NO LOCALITY'!I11*(1+$N$4))</f>
        <v>98915.056556399999</v>
      </c>
      <c r="J11" s="10">
        <f>IF('NO LOCALITY'!J11*(1+$N$4)&gt;'Locality and Max Pay'!$D$7,'Locality and Max Pay'!$D$7,'NO LOCALITY'!J11*(1+$N$4))</f>
        <v>109301.8028508</v>
      </c>
      <c r="K11" s="10">
        <f>IF('NO LOCALITY'!K11*(1+$N$4)&gt;'Locality and Max Pay'!$D$7,'Locality and Max Pay'!$D$7,'NO LOCALITY'!K11*(1+$N$4))</f>
        <v>120774.69782279999</v>
      </c>
      <c r="L11" s="10">
        <f>IF('NO LOCALITY'!L11*(1+$N$4)&gt;'Locality and Max Pay'!$D$7,'Locality and Max Pay'!$D$7,'NO LOCALITY'!L11*(1+$N$4))</f>
        <v>138893.95953719999</v>
      </c>
      <c r="M11" s="10">
        <f>IF('NO LOCALITY'!M11*(1+$N$4)&gt;'Locality and Max Pay'!$D$7,'Locality and Max Pay'!$D$7,'NO LOCALITY'!M11*(1+$N$4))</f>
        <v>146179.30778639999</v>
      </c>
      <c r="N11" s="10">
        <f>IF('NO LOCALITY'!N11*(1+$N$4)&gt;'Locality and Max Pay'!$D$7,'Locality and Max Pay'!$D$7,'NO LOCALITY'!N11*(1+$N$4))</f>
        <v>153493.428186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XM/7W9L4I+0Q9o0zyCuA+U8eTufGwPoWsZQcjHZhBaXpobJZBBPMB6cFwEi2fWxhH9sAlGNcsDdKUi8RMUh+wA==" saltValue="nF3SaK0+CX4ufEhnl+h80Q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12" priority="1" stopIfTrue="1" operator="greaterThan">
      <formula>165200</formula>
    </cfRule>
  </conditionalFormatting>
  <hyperlinks>
    <hyperlink ref="C15" location="'LOCALITY INDEX'!A1" display="Return to LOCALITY INDEX" xr:uid="{EF455839-E489-4BFD-903E-FB10EE7170C1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29</v>
      </c>
      <c r="N4" s="14">
        <f>VLOOKUP(M4,'Locality and Max Pay'!A:B,2,FALSE)</f>
        <v>0.29759999999999998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106061.00990400001</v>
      </c>
      <c r="G10" s="10">
        <f>IF('NO LOCALITY'!G10*(1+$N$4)&gt;'Locality and Max Pay'!$D$7,'Locality and Max Pay'!$D$7,'NO LOCALITY'!G10*(1+$N$4))</f>
        <v>120380.63188320001</v>
      </c>
      <c r="H10" s="10">
        <f>IF('NO LOCALITY'!H10*(1+$N$4)&gt;'Locality and Max Pay'!$D$7,'Locality and Max Pay'!$D$7,'NO LOCALITY'!H10*(1+$N$4))</f>
        <v>133024.28667840001</v>
      </c>
      <c r="I10" s="10">
        <f>IF('NO LOCALITY'!I10*(1+$N$4)&gt;'Locality and Max Pay'!$D$7,'Locality and Max Pay'!$D$7,'NO LOCALITY'!I10*(1+$N$4))</f>
        <v>146991.55965119999</v>
      </c>
      <c r="J10" s="10">
        <f>IF('NO LOCALITY'!J10*(1+$N$4)&gt;'Locality and Max Pay'!$D$7,'Locality and Max Pay'!$D$7,'NO LOCALITY'!J10*(1+$N$4))</f>
        <v>162428.93297279999</v>
      </c>
      <c r="K10" s="10">
        <f>IF('NO LOCALITY'!K10*(1+$N$4)&gt;'Locality and Max Pay'!$D$7,'Locality and Max Pay'!$D$7,'NO LOCALITY'!K10*(1+$N$4))</f>
        <v>179477.61017759997</v>
      </c>
      <c r="L10" s="10">
        <f>IF('NO LOCALITY'!L10*(1+$N$4)&gt;'Locality and Max Pay'!$D$7,'Locality and Max Pay'!$D$7,'NO LOCALITY'!L10*(1+$N$4))</f>
        <v>206402.61683519997</v>
      </c>
      <c r="M10" s="10">
        <f>IF('NO LOCALITY'!M10*(1+$N$4)&gt;'Locality and Max Pay'!$D$7,'Locality and Max Pay'!$D$7,'NO LOCALITY'!M10*(1+$N$4))</f>
        <v>217234.3795488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78565.910472000003</v>
      </c>
      <c r="G11" s="10">
        <f>IF('NO LOCALITY'!G11*(1+$N$4)&gt;'Locality and Max Pay'!$D$7,'Locality and Max Pay'!$D$7,'NO LOCALITY'!G11*(1+$N$4))</f>
        <v>89172.011462399983</v>
      </c>
      <c r="H11" s="10">
        <f>IF('NO LOCALITY'!H11*(1+$N$4)&gt;'Locality and Max Pay'!$D$7,'Locality and Max Pay'!$D$7,'NO LOCALITY'!H11*(1+$N$4))</f>
        <v>98538.952464000002</v>
      </c>
      <c r="I11" s="10">
        <f>IF('NO LOCALITY'!I11*(1+$N$4)&gt;'Locality and Max Pay'!$D$7,'Locality and Max Pay'!$D$7,'NO LOCALITY'!I11*(1+$N$4))</f>
        <v>108883.7609328</v>
      </c>
      <c r="J11" s="10">
        <f>IF('NO LOCALITY'!J11*(1+$N$4)&gt;'Locality and Max Pay'!$D$7,'Locality and Max Pay'!$D$7,'NO LOCALITY'!J11*(1+$N$4))</f>
        <v>120317.28824159999</v>
      </c>
      <c r="K11" s="10">
        <f>IF('NO LOCALITY'!K11*(1+$N$4)&gt;'Locality and Max Pay'!$D$7,'Locality and Max Pay'!$D$7,'NO LOCALITY'!K11*(1+$N$4))</f>
        <v>132946.42678559999</v>
      </c>
      <c r="L11" s="10">
        <f>IF('NO LOCALITY'!L11*(1+$N$4)&gt;'Locality and Max Pay'!$D$7,'Locality and Max Pay'!$D$7,'NO LOCALITY'!L11*(1+$N$4))</f>
        <v>152891.75593439999</v>
      </c>
      <c r="M11" s="10">
        <f>IF('NO LOCALITY'!M11*(1+$N$4)&gt;'Locality and Max Pay'!$D$7,'Locality and Max Pay'!$D$7,'NO LOCALITY'!M11*(1+$N$4))</f>
        <v>160911.32489279998</v>
      </c>
      <c r="N11" s="10">
        <f>IF('NO LOCALITY'!N11*(1+$N$4)&gt;'Locality and Max Pay'!$D$7,'Locality and Max Pay'!$D$7,'NO LOCALITY'!N11*(1+$N$4))</f>
        <v>168962.565672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IUoh5cbAdLZe8870T7D1eOZ1AATX90I+yL4e+IAcyY6y96VWzIso/pGkW+t79+Uub+kOsSLyIc7XQJMzrhFlKQ==" saltValue="G5quEat1TLmyq98HgzeXt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11" priority="1" stopIfTrue="1" operator="greaterThan">
      <formula>165200</formula>
    </cfRule>
  </conditionalFormatting>
  <hyperlinks>
    <hyperlink ref="C15" location="'LOCALITY INDEX'!A1" display="Return to LOCALITY INDEX" xr:uid="{00000000-0004-0000-3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121</v>
      </c>
      <c r="N4" s="14">
        <f>VLOOKUP(M4,'Locality and Max Pay'!A:B,2,FALSE)</f>
        <v>0.18779999999999999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97086.365261999992</v>
      </c>
      <c r="G10" s="10">
        <f>IF('NO LOCALITY'!G10*(1+$N$4)&gt;'Locality and Max Pay'!$D$7,'Locality and Max Pay'!$D$7,'NO LOCALITY'!G10*(1+$N$4))</f>
        <v>110194.2929646</v>
      </c>
      <c r="H10" s="10">
        <f>IF('NO LOCALITY'!H10*(1+$N$4)&gt;'Locality and Max Pay'!$D$7,'Locality and Max Pay'!$D$7,'NO LOCALITY'!H10*(1+$N$4))</f>
        <v>121768.07006519998</v>
      </c>
      <c r="I10" s="10">
        <f>IF('NO LOCALITY'!I10*(1+$N$4)&gt;'Locality and Max Pay'!$D$7,'Locality and Max Pay'!$D$7,'NO LOCALITY'!I10*(1+$N$4))</f>
        <v>134553.46374359998</v>
      </c>
      <c r="J10" s="10">
        <f>IF('NO LOCALITY'!J10*(1+$N$4)&gt;'Locality and Max Pay'!$D$7,'Locality and Max Pay'!$D$7,'NO LOCALITY'!J10*(1+$N$4))</f>
        <v>148684.56117839998</v>
      </c>
      <c r="K10" s="10">
        <f>IF('NO LOCALITY'!K10*(1+$N$4)&gt;'Locality and Max Pay'!$D$7,'Locality and Max Pay'!$D$7,'NO LOCALITY'!K10*(1+$N$4))</f>
        <v>164290.61757779997</v>
      </c>
      <c r="L10" s="10">
        <f>IF('NO LOCALITY'!L10*(1+$N$4)&gt;'Locality and Max Pay'!$D$7,'Locality and Max Pay'!$D$7,'NO LOCALITY'!L10*(1+$N$4))</f>
        <v>188937.29059559997</v>
      </c>
      <c r="M10" s="10">
        <f>IF('NO LOCALITY'!M10*(1+$N$4)&gt;'Locality and Max Pay'!$D$7,'Locality and Max Pay'!$D$7,'NO LOCALITY'!M10*(1+$N$4))</f>
        <v>198852.49385639999</v>
      </c>
      <c r="N10" s="10">
        <f>IF('NO LOCALITY'!N10*(1+$N$4)&gt;'Locality and Max Pay'!$D$7,'Locality and Max Pay'!$D$7,'NO LOCALITY'!N10*(1+$N$4))</f>
        <v>208797.89693219998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71917.839440999989</v>
      </c>
      <c r="G11" s="10">
        <f>IF('NO LOCALITY'!G11*(1+$N$4)&gt;'Locality and Max Pay'!$D$7,'Locality and Max Pay'!$D$7,'NO LOCALITY'!G11*(1+$N$4))</f>
        <v>81626.475967199978</v>
      </c>
      <c r="H11" s="10">
        <f>IF('NO LOCALITY'!H11*(1+$N$4)&gt;'Locality and Max Pay'!$D$7,'Locality and Max Pay'!$D$7,'NO LOCALITY'!H11*(1+$N$4))</f>
        <v>90200.80744199999</v>
      </c>
      <c r="I11" s="10">
        <f>IF('NO LOCALITY'!I11*(1+$N$4)&gt;'Locality and Max Pay'!$D$7,'Locality and Max Pay'!$D$7,'NO LOCALITY'!I11*(1+$N$4))</f>
        <v>99670.261433399981</v>
      </c>
      <c r="J11" s="10">
        <f>IF('NO LOCALITY'!J11*(1+$N$4)&gt;'Locality and Max Pay'!$D$7,'Locality and Max Pay'!$D$7,'NO LOCALITY'!J11*(1+$N$4))</f>
        <v>110136.30931979998</v>
      </c>
      <c r="K11" s="10">
        <f>IF('NO LOCALITY'!K11*(1+$N$4)&gt;'Locality and Max Pay'!$D$7,'Locality and Max Pay'!$D$7,'NO LOCALITY'!K11*(1+$N$4))</f>
        <v>121696.79850179999</v>
      </c>
      <c r="L11" s="10">
        <f>IF('NO LOCALITY'!L11*(1+$N$4)&gt;'Locality and Max Pay'!$D$7,'Locality and Max Pay'!$D$7,'NO LOCALITY'!L11*(1+$N$4))</f>
        <v>139954.39865819999</v>
      </c>
      <c r="M11" s="10">
        <f>IF('NO LOCALITY'!M11*(1+$N$4)&gt;'Locality and Max Pay'!$D$7,'Locality and Max Pay'!$D$7,'NO LOCALITY'!M11*(1+$N$4))</f>
        <v>147295.36968839998</v>
      </c>
      <c r="N11" s="10">
        <f>IF('NO LOCALITY'!N11*(1+$N$4)&gt;'Locality and Max Pay'!$D$7,'Locality and Max Pay'!$D$7,'NO LOCALITY'!N11*(1+$N$4))</f>
        <v>154665.33254099998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GTcOV8V/f0ftdhNaTiD5t/f3DDhCBEsFTH7ZoMvMptZjXtda+U5hzzskOywJPj091a9Zgx4KZs/3rmJw+DkJ/g==" saltValue="+8vXnTd33WoVbjfg+Jur7w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10" priority="1" stopIfTrue="1" operator="greaterThan">
      <formula>165200</formula>
    </cfRule>
  </conditionalFormatting>
  <hyperlinks>
    <hyperlink ref="C15" location="'LOCALITY INDEX'!A1" display="Return to LOCALITY INDEX" xr:uid="{00000000-0004-0000-3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30</v>
      </c>
      <c r="N4" s="14">
        <f>VLOOKUP(M4,'Locality and Max Pay'!A:B,2,FALSE)</f>
        <v>0.3372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109297.76698799999</v>
      </c>
      <c r="G10" s="10">
        <f>IF('NO LOCALITY'!G10*(1+$N$4)&gt;'Locality and Max Pay'!$D$7,'Locality and Max Pay'!$D$7,'NO LOCALITY'!G10*(1+$N$4))</f>
        <v>124054.3934604</v>
      </c>
      <c r="H10" s="10">
        <f>IF('NO LOCALITY'!H10*(1+$N$4)&gt;'Locality and Max Pay'!$D$7,'Locality and Max Pay'!$D$7,'NO LOCALITY'!H10*(1+$N$4))</f>
        <v>137083.90578479998</v>
      </c>
      <c r="I10" s="10">
        <f>IF('NO LOCALITY'!I10*(1+$N$4)&gt;'Locality and Max Pay'!$D$7,'Locality and Max Pay'!$D$7,'NO LOCALITY'!I10*(1+$N$4))</f>
        <v>151477.43030639997</v>
      </c>
      <c r="J10" s="10">
        <f>IF('NO LOCALITY'!J10*(1+$N$4)&gt;'Locality and Max Pay'!$D$7,'Locality and Max Pay'!$D$7,'NO LOCALITY'!J10*(1+$N$4))</f>
        <v>167385.91952159998</v>
      </c>
      <c r="K10" s="10">
        <f>IF('NO LOCALITY'!K10*(1+$N$4)&gt;'Locality and Max Pay'!$D$7,'Locality and Max Pay'!$D$7,'NO LOCALITY'!K10*(1+$N$4))</f>
        <v>184954.88619719996</v>
      </c>
      <c r="L10" s="10">
        <f>IF('NO LOCALITY'!L10*(1+$N$4)&gt;'Locality and Max Pay'!$D$7,'Locality and Max Pay'!$D$7,'NO LOCALITY'!L10*(1+$N$4))</f>
        <v>212701.58695439994</v>
      </c>
      <c r="M10" s="10">
        <f>IF('NO LOCALITY'!M10*(1+$N$4)&gt;'Locality and Max Pay'!$D$7,'Locality and Max Pay'!$D$7,'NO LOCALITY'!M10*(1+$N$4))</f>
        <v>223863.9120936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80963.575433999984</v>
      </c>
      <c r="G11" s="10">
        <f>IF('NO LOCALITY'!G11*(1+$N$4)&gt;'Locality and Max Pay'!$D$7,'Locality and Max Pay'!$D$7,'NO LOCALITY'!G11*(1+$N$4))</f>
        <v>91893.352132799977</v>
      </c>
      <c r="H11" s="10">
        <f>IF('NO LOCALITY'!H11*(1+$N$4)&gt;'Locality and Max Pay'!$D$7,'Locality and Max Pay'!$D$7,'NO LOCALITY'!H11*(1+$N$4))</f>
        <v>101546.15230799999</v>
      </c>
      <c r="I11" s="10">
        <f>IF('NO LOCALITY'!I11*(1+$N$4)&gt;'Locality and Max Pay'!$D$7,'Locality and Max Pay'!$D$7,'NO LOCALITY'!I11*(1+$N$4))</f>
        <v>112206.66239159998</v>
      </c>
      <c r="J11" s="10">
        <f>IF('NO LOCALITY'!J11*(1+$N$4)&gt;'Locality and Max Pay'!$D$7,'Locality and Max Pay'!$D$7,'NO LOCALITY'!J11*(1+$N$4))</f>
        <v>123989.11670519998</v>
      </c>
      <c r="K11" s="10">
        <f>IF('NO LOCALITY'!K11*(1+$N$4)&gt;'Locality and Max Pay'!$D$7,'Locality and Max Pay'!$D$7,'NO LOCALITY'!K11*(1+$N$4))</f>
        <v>137003.66977319997</v>
      </c>
      <c r="L11" s="10">
        <f>IF('NO LOCALITY'!L11*(1+$N$4)&gt;'Locality and Max Pay'!$D$7,'Locality and Max Pay'!$D$7,'NO LOCALITY'!L11*(1+$N$4))</f>
        <v>157557.68806679998</v>
      </c>
      <c r="M11" s="10">
        <f>IF('NO LOCALITY'!M11*(1+$N$4)&gt;'Locality and Max Pay'!$D$7,'Locality and Max Pay'!$D$7,'NO LOCALITY'!M11*(1+$N$4))</f>
        <v>165821.99726159996</v>
      </c>
      <c r="N11" s="10">
        <f>IF('NO LOCALITY'!N11*(1+$N$4)&gt;'Locality and Max Pay'!$D$7,'Locality and Max Pay'!$D$7,'NO LOCALITY'!N11*(1+$N$4))</f>
        <v>174118.94483399997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jfTKKZhJZhaxcp3FmGb9gSGt7pXbfp+LU5PilggeZ2c6NJspP4BXPKiR7/5SQ1JeU13/YBdyn2edsygpc1zk4w==" saltValue="HZZqHTFdbwwYdIg8JiVt6A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9" priority="1" stopIfTrue="1" operator="greaterThan">
      <formula>165200</formula>
    </cfRule>
  </conditionalFormatting>
  <hyperlinks>
    <hyperlink ref="C15" location="'LOCALITY INDEX'!A1" display="Return to LOCALITY INDEX" xr:uid="{00000000-0004-0000-3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49</v>
      </c>
      <c r="N4" s="14">
        <f>VLOOKUP(M4,'Locality and Max Pay'!A:B,2,FALSE)</f>
        <v>0.46339999999999998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119612.88678599999</v>
      </c>
      <c r="G10" s="10">
        <f>IF('NO LOCALITY'!G10*(1+$N$4)&gt;'Locality and Max Pay'!$D$7,'Locality and Max Pay'!$D$7,'NO LOCALITY'!G10*(1+$N$4))</f>
        <v>135762.1891938</v>
      </c>
      <c r="H10" s="10">
        <f>IF('NO LOCALITY'!H10*(1+$N$4)&gt;'Locality and Max Pay'!$D$7,'Locality and Max Pay'!$D$7,'NO LOCALITY'!H10*(1+$N$4))</f>
        <v>150021.3787956</v>
      </c>
      <c r="I10" s="10">
        <f>IF('NO LOCALITY'!I10*(1+$N$4)&gt;'Locality and Max Pay'!$D$7,'Locality and Max Pay'!$D$7,'NO LOCALITY'!I10*(1+$N$4))</f>
        <v>165773.31103079999</v>
      </c>
      <c r="J10" s="10">
        <f>IF('NO LOCALITY'!J10*(1+$N$4)&gt;'Locality and Max Pay'!$D$7,'Locality and Max Pay'!$D$7,'NO LOCALITY'!J10*(1+$N$4))</f>
        <v>183183.18473519999</v>
      </c>
      <c r="K10" s="10">
        <f>IF('NO LOCALITY'!K10*(1+$N$4)&gt;'Locality and Max Pay'!$D$7,'Locality and Max Pay'!$D$7,'NO LOCALITY'!K10*(1+$N$4))</f>
        <v>202410.24563339996</v>
      </c>
      <c r="L10" s="10">
        <f>IF('NO LOCALITY'!L10*(1+$N$4)&gt;'Locality and Max Pay'!$D$7,'Locality and Max Pay'!$D$7,'NO LOCALITY'!L10*(1+$N$4))</f>
        <v>225700</v>
      </c>
      <c r="M10" s="10">
        <f>IF('NO LOCALITY'!M10*(1+$N$4)&gt;'Locality and Max Pay'!$D$7,'Locality and Max Pay'!$D$7,'NO LOCALITY'!M10*(1+$N$4))</f>
        <v>225700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88604.618822999997</v>
      </c>
      <c r="G11" s="10">
        <f>IF('NO LOCALITY'!G11*(1+$N$4)&gt;'Locality and Max Pay'!$D$7,'Locality and Max Pay'!$D$7,'NO LOCALITY'!G11*(1+$N$4))</f>
        <v>100565.90750159998</v>
      </c>
      <c r="H11" s="10">
        <f>IF('NO LOCALITY'!H11*(1+$N$4)&gt;'Locality and Max Pay'!$D$7,'Locality and Max Pay'!$D$7,'NO LOCALITY'!H11*(1+$N$4))</f>
        <v>111129.703326</v>
      </c>
      <c r="I11" s="10">
        <f>IF('NO LOCALITY'!I11*(1+$N$4)&gt;'Locality and Max Pay'!$D$7,'Locality and Max Pay'!$D$7,'NO LOCALITY'!I11*(1+$N$4))</f>
        <v>122796.3130002</v>
      </c>
      <c r="J11" s="10">
        <f>IF('NO LOCALITY'!J11*(1+$N$4)&gt;'Locality and Max Pay'!$D$7,'Locality and Max Pay'!$D$7,'NO LOCALITY'!J11*(1+$N$4))</f>
        <v>135690.75185939998</v>
      </c>
      <c r="K11" s="10">
        <f>IF('NO LOCALITY'!K11*(1+$N$4)&gt;'Locality and Max Pay'!$D$7,'Locality and Max Pay'!$D$7,'NO LOCALITY'!K11*(1+$N$4))</f>
        <v>149933.57040540001</v>
      </c>
      <c r="L11" s="10">
        <f>IF('NO LOCALITY'!L11*(1+$N$4)&gt;'Locality and Max Pay'!$D$7,'Locality and Max Pay'!$D$7,'NO LOCALITY'!L11*(1+$N$4))</f>
        <v>172427.4010746</v>
      </c>
      <c r="M11" s="10">
        <f>IF('NO LOCALITY'!M11*(1+$N$4)&gt;'Locality and Max Pay'!$D$7,'Locality and Max Pay'!$D$7,'NO LOCALITY'!M11*(1+$N$4))</f>
        <v>181471.66526519999</v>
      </c>
      <c r="N11" s="10">
        <f>IF('NO LOCALITY'!N11*(1+$N$4)&gt;'Locality and Max Pay'!$D$7,'Locality and Max Pay'!$D$7,'NO LOCALITY'!N11*(1+$N$4))</f>
        <v>190551.64812299999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dWdKTQNSSDstVS5G6rixpKYv1VosmQSnnZU4jXyqGI3GRHFS/RdSbYiTqt+bT/bPrHa8rEN8VlK+ZIspvXmfEw==" saltValue="4Y4e/l0uDgyubdTs1NDg0A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8" priority="1" stopIfTrue="1" operator="greaterThan">
      <formula>165200</formula>
    </cfRule>
  </conditionalFormatting>
  <hyperlinks>
    <hyperlink ref="C15" location="'LOCALITY INDEX'!A1" display="Return to LOCALITY INDEX" xr:uid="{00000000-0004-0000-3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31</v>
      </c>
      <c r="N4" s="14">
        <f>VLOOKUP(M4,'Locality and Max Pay'!A:B,2,FALSE)</f>
        <v>0.31569999999999998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107540.436753</v>
      </c>
      <c r="G10" s="10">
        <f>IF('NO LOCALITY'!G10*(1+$N$4)&gt;'Locality and Max Pay'!$D$7,'Locality and Max Pay'!$D$7,'NO LOCALITY'!G10*(1+$N$4))</f>
        <v>122059.80068490001</v>
      </c>
      <c r="H10" s="10">
        <f>IF('NO LOCALITY'!H10*(1+$N$4)&gt;'Locality and Max Pay'!$D$7,'Locality and Max Pay'!$D$7,'NO LOCALITY'!H10*(1+$N$4))</f>
        <v>134879.81965379999</v>
      </c>
      <c r="I10" s="10">
        <f>IF('NO LOCALITY'!I10*(1+$N$4)&gt;'Locality and Max Pay'!$D$7,'Locality and Max Pay'!$D$7,'NO LOCALITY'!I10*(1+$N$4))</f>
        <v>149041.9197234</v>
      </c>
      <c r="J10" s="10">
        <f>IF('NO LOCALITY'!J10*(1+$N$4)&gt;'Locality and Max Pay'!$D$7,'Locality and Max Pay'!$D$7,'NO LOCALITY'!J10*(1+$N$4))</f>
        <v>164694.62631959998</v>
      </c>
      <c r="K10" s="10">
        <f>IF('NO LOCALITY'!K10*(1+$N$4)&gt;'Locality and Max Pay'!$D$7,'Locality and Max Pay'!$D$7,'NO LOCALITY'!K10*(1+$N$4))</f>
        <v>181981.11260069997</v>
      </c>
      <c r="L10" s="10">
        <f>IF('NO LOCALITY'!L10*(1+$N$4)&gt;'Locality and Max Pay'!$D$7,'Locality and Max Pay'!$D$7,'NO LOCALITY'!L10*(1+$N$4))</f>
        <v>209281.69156139999</v>
      </c>
      <c r="M10" s="10">
        <f>IF('NO LOCALITY'!M10*(1+$N$4)&gt;'Locality and Max Pay'!$D$7,'Locality and Max Pay'!$D$7,'NO LOCALITY'!M10*(1+$N$4))</f>
        <v>220264.5446766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79661.812891499998</v>
      </c>
      <c r="G11" s="10">
        <f>IF('NO LOCALITY'!G11*(1+$N$4)&gt;'Locality and Max Pay'!$D$7,'Locality and Max Pay'!$D$7,'NO LOCALITY'!G11*(1+$N$4))</f>
        <v>90415.856566799994</v>
      </c>
      <c r="H11" s="10">
        <f>IF('NO LOCALITY'!H11*(1+$N$4)&gt;'Locality and Max Pay'!$D$7,'Locality and Max Pay'!$D$7,'NO LOCALITY'!H11*(1+$N$4))</f>
        <v>99913.455423000007</v>
      </c>
      <c r="I11" s="10">
        <f>IF('NO LOCALITY'!I11*(1+$N$4)&gt;'Locality and Max Pay'!$D$7,'Locality and Max Pay'!$D$7,'NO LOCALITY'!I11*(1+$N$4))</f>
        <v>110402.5618521</v>
      </c>
      <c r="J11" s="10">
        <f>IF('NO LOCALITY'!J11*(1+$N$4)&gt;'Locality and Max Pay'!$D$7,'Locality and Max Pay'!$D$7,'NO LOCALITY'!J11*(1+$N$4))</f>
        <v>121995.5734737</v>
      </c>
      <c r="K11" s="10">
        <f>IF('NO LOCALITY'!K11*(1+$N$4)&gt;'Locality and Max Pay'!$D$7,'Locality and Max Pay'!$D$7,'NO LOCALITY'!K11*(1+$N$4))</f>
        <v>134800.87370669999</v>
      </c>
      <c r="L11" s="10">
        <f>IF('NO LOCALITY'!L11*(1+$N$4)&gt;'Locality and Max Pay'!$D$7,'Locality and Max Pay'!$D$7,'NO LOCALITY'!L11*(1+$N$4))</f>
        <v>155024.4168333</v>
      </c>
      <c r="M11" s="10">
        <f>IF('NO LOCALITY'!M11*(1+$N$4)&gt;'Locality and Max Pay'!$D$7,'Locality and Max Pay'!$D$7,'NO LOCALITY'!M11*(1+$N$4))</f>
        <v>163155.84938459998</v>
      </c>
      <c r="N11" s="10">
        <f>IF('NO LOCALITY'!N11*(1+$N$4)&gt;'Locality and Max Pay'!$D$7,'Locality and Max Pay'!$D$7,'NO LOCALITY'!N11*(1+$N$4))</f>
        <v>171319.39554149998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r/xlyOcPTiUpTQBmFeQ3SIGfYVA3oCCrt3WwdU8Rs1YyNHSSPWOQYk6T4Fqn3b7aEKemSDu8HE7QKu83bOTMTw==" saltValue="pS1fuRx8KplPowUSQnDEkA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7" priority="1" stopIfTrue="1" operator="greaterThan">
      <formula>165200</formula>
    </cfRule>
  </conditionalFormatting>
  <hyperlinks>
    <hyperlink ref="C15" location="'LOCALITY INDEX'!A1" display="Return to LOCALITY INDEX" xr:uid="{00000000-0004-0000-3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1CD0-4693-45B8-BA26-167E7D497B4F}">
  <dimension ref="B1:O50"/>
  <sheetViews>
    <sheetView topLeftCell="D1" zoomScaleNormal="100" workbookViewId="0">
      <selection activeCell="P25" sqref="P25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137</v>
      </c>
      <c r="N4" s="14">
        <f>VLOOKUP(M4,'Locality and Max Pay'!A:B,2,FALSE)</f>
        <v>0.1767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96179.092443000001</v>
      </c>
      <c r="G10" s="10">
        <f>IF('NO LOCALITY'!G10*(1+$N$4)&gt;'Locality and Max Pay'!$D$7,'Locality and Max Pay'!$D$7,'NO LOCALITY'!G10*(1+$N$4))</f>
        <v>109164.52646190001</v>
      </c>
      <c r="H10" s="10">
        <f>IF('NO LOCALITY'!H10*(1+$N$4)&gt;'Locality and Max Pay'!$D$7,'Locality and Max Pay'!$D$7,'NO LOCALITY'!H10*(1+$N$4))</f>
        <v>120630.1465278</v>
      </c>
      <c r="I10" s="10">
        <f>IF('NO LOCALITY'!I10*(1+$N$4)&gt;'Locality and Max Pay'!$D$7,'Locality and Max Pay'!$D$7,'NO LOCALITY'!I10*(1+$N$4))</f>
        <v>133296.06060540001</v>
      </c>
      <c r="J10" s="10">
        <f>IF('NO LOCALITY'!J10*(1+$N$4)&gt;'Locality and Max Pay'!$D$7,'Locality and Max Pay'!$D$7,'NO LOCALITY'!J10*(1+$N$4))</f>
        <v>147295.1028276</v>
      </c>
      <c r="K10" s="10">
        <f>IF('NO LOCALITY'!K10*(1+$N$4)&gt;'Locality and Max Pay'!$D$7,'Locality and Max Pay'!$D$7,'NO LOCALITY'!K10*(1+$N$4))</f>
        <v>162755.32051169997</v>
      </c>
      <c r="L10" s="10">
        <f>IF('NO LOCALITY'!L10*(1+$N$4)&gt;'Locality and Max Pay'!$D$7,'Locality and Max Pay'!$D$7,'NO LOCALITY'!L10*(1+$N$4))</f>
        <v>187171.67018339998</v>
      </c>
      <c r="M10" s="10">
        <f>IF('NO LOCALITY'!M10*(1+$N$4)&gt;'Locality and Max Pay'!$D$7,'Locality and Max Pay'!$D$7,'NO LOCALITY'!M10*(1+$N$4))</f>
        <v>196994.21579459999</v>
      </c>
      <c r="N10" s="10">
        <f>IF('NO LOCALITY'!N10*(1+$N$4)&gt;'Locality and Max Pay'!$D$7,'Locality and Max Pay'!$D$7,'NO LOCALITY'!N10*(1+$N$4))</f>
        <v>206846.6790033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71245.766686499992</v>
      </c>
      <c r="G11" s="10">
        <f>IF('NO LOCALITY'!G11*(1+$N$4)&gt;'Locality and Max Pay'!$D$7,'Locality and Max Pay'!$D$7,'NO LOCALITY'!G11*(1+$N$4))</f>
        <v>80863.675930799989</v>
      </c>
      <c r="H11" s="10">
        <f>IF('NO LOCALITY'!H11*(1+$N$4)&gt;'Locality and Max Pay'!$D$7,'Locality and Max Pay'!$D$7,'NO LOCALITY'!H11*(1+$N$4))</f>
        <v>89357.880213000011</v>
      </c>
      <c r="I11" s="10">
        <f>IF('NO LOCALITY'!I11*(1+$N$4)&gt;'Locality and Max Pay'!$D$7,'Locality and Max Pay'!$D$7,'NO LOCALITY'!I11*(1+$N$4))</f>
        <v>98738.842085099997</v>
      </c>
      <c r="J11" s="10">
        <f>IF('NO LOCALITY'!J11*(1+$N$4)&gt;'Locality and Max Pay'!$D$7,'Locality and Max Pay'!$D$7,'NO LOCALITY'!J11*(1+$N$4))</f>
        <v>109107.0846747</v>
      </c>
      <c r="K11" s="10">
        <f>IF('NO LOCALITY'!K11*(1+$N$4)&gt;'Locality and Max Pay'!$D$7,'Locality and Max Pay'!$D$7,'NO LOCALITY'!K11*(1+$N$4))</f>
        <v>120559.54099769999</v>
      </c>
      <c r="L11" s="10">
        <f>IF('NO LOCALITY'!L11*(1+$N$4)&gt;'Locality and Max Pay'!$D$7,'Locality and Max Pay'!$D$7,'NO LOCALITY'!L11*(1+$N$4))</f>
        <v>138646.52374229999</v>
      </c>
      <c r="M11" s="10">
        <f>IF('NO LOCALITY'!M11*(1+$N$4)&gt;'Locality and Max Pay'!$D$7,'Locality and Max Pay'!$D$7,'NO LOCALITY'!M11*(1+$N$4))</f>
        <v>145918.8933426</v>
      </c>
      <c r="N11" s="10">
        <f>IF('NO LOCALITY'!N11*(1+$N$4)&gt;'Locality and Max Pay'!$D$7,'Locality and Max Pay'!$D$7,'NO LOCALITY'!N11*(1+$N$4))</f>
        <v>153219.9838365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MBmurgdl0UVnxZFiJiiDdlhnwo4RHfMgJzqkN1PEueP9rz/+E0RiPvbKINadOccGaXYWPQ3GlrURtS+9IUZ6CA==" saltValue="qoW22wXsVADXjOg+4Jp3D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6" priority="1" stopIfTrue="1" operator="greaterThan">
      <formula>165200</formula>
    </cfRule>
  </conditionalFormatting>
  <hyperlinks>
    <hyperlink ref="C15" location="'LOCALITY INDEX'!A1" display="Return to LOCALITY INDEX" xr:uid="{14CD4DEA-AAD3-4DCA-8259-B0363481A9FF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101</v>
      </c>
      <c r="N4" s="14">
        <f>VLOOKUP(M4,'Locality and Max Pay'!A:B,2,FALSE)</f>
        <v>0.20030000000000001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98108.068886999987</v>
      </c>
      <c r="G10" s="10">
        <f>IF('NO LOCALITY'!G10*(1+$N$4)&gt;'Locality and Max Pay'!$D$7,'Locality and Max Pay'!$D$7,'NO LOCALITY'!G10*(1+$N$4))</f>
        <v>111353.93992709999</v>
      </c>
      <c r="H10" s="10">
        <f>IF('NO LOCALITY'!H10*(1+$N$4)&gt;'Locality and Max Pay'!$D$7,'Locality and Max Pay'!$D$7,'NO LOCALITY'!H10*(1+$N$4))</f>
        <v>123049.51549019998</v>
      </c>
      <c r="I10" s="10">
        <f>IF('NO LOCALITY'!I10*(1+$N$4)&gt;'Locality and Max Pay'!$D$7,'Locality and Max Pay'!$D$7,'NO LOCALITY'!I10*(1+$N$4))</f>
        <v>135969.45826859999</v>
      </c>
      <c r="J10" s="10">
        <f>IF('NO LOCALITY'!J10*(1+$N$4)&gt;'Locality and Max Pay'!$D$7,'Locality and Max Pay'!$D$7,'NO LOCALITY'!J10*(1+$N$4))</f>
        <v>150249.26652839998</v>
      </c>
      <c r="K10" s="10">
        <f>IF('NO LOCALITY'!K10*(1+$N$4)&gt;'Locality and Max Pay'!$D$7,'Locality and Max Pay'!$D$7,'NO LOCALITY'!K10*(1+$N$4))</f>
        <v>166019.55571529997</v>
      </c>
      <c r="L10" s="10">
        <f>IF('NO LOCALITY'!L10*(1+$N$4)&gt;'Locality and Max Pay'!$D$7,'Locality and Max Pay'!$D$7,'NO LOCALITY'!L10*(1+$N$4))</f>
        <v>190925.60187059996</v>
      </c>
      <c r="M10" s="10">
        <f>IF('NO LOCALITY'!M10*(1+$N$4)&gt;'Locality and Max Pay'!$D$7,'Locality and Max Pay'!$D$7,'NO LOCALITY'!M10*(1+$N$4))</f>
        <v>200945.14933139997</v>
      </c>
      <c r="N10" s="10">
        <f>IF('NO LOCALITY'!N10*(1+$N$4)&gt;'Locality and Max Pay'!$D$7,'Locality and Max Pay'!$D$7,'NO LOCALITY'!N10*(1+$N$4))</f>
        <v>210995.21441969994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72674.678128499989</v>
      </c>
      <c r="G11" s="10">
        <f>IF('NO LOCALITY'!G11*(1+$N$4)&gt;'Locality and Max Pay'!$D$7,'Locality and Max Pay'!$D$7,'NO LOCALITY'!G11*(1+$N$4))</f>
        <v>82485.485017199986</v>
      </c>
      <c r="H11" s="10">
        <f>IF('NO LOCALITY'!H11*(1+$N$4)&gt;'Locality and Max Pay'!$D$7,'Locality and Max Pay'!$D$7,'NO LOCALITY'!H11*(1+$N$4))</f>
        <v>91150.049816999992</v>
      </c>
      <c r="I11" s="10">
        <f>IF('NO LOCALITY'!I11*(1+$N$4)&gt;'Locality and Max Pay'!$D$7,'Locality and Max Pay'!$D$7,'NO LOCALITY'!I11*(1+$N$4))</f>
        <v>100719.15709589998</v>
      </c>
      <c r="J11" s="10">
        <f>IF('NO LOCALITY'!J11*(1+$N$4)&gt;'Locality and Max Pay'!$D$7,'Locality and Max Pay'!$D$7,'NO LOCALITY'!J11*(1+$N$4))</f>
        <v>111295.34608229998</v>
      </c>
      <c r="K11" s="10">
        <f>IF('NO LOCALITY'!K11*(1+$N$4)&gt;'Locality and Max Pay'!$D$7,'Locality and Max Pay'!$D$7,'NO LOCALITY'!K11*(1+$N$4))</f>
        <v>122977.49388929998</v>
      </c>
      <c r="L11" s="10">
        <f>IF('NO LOCALITY'!L11*(1+$N$4)&gt;'Locality and Max Pay'!$D$7,'Locality and Max Pay'!$D$7,'NO LOCALITY'!L11*(1+$N$4))</f>
        <v>141427.23077069997</v>
      </c>
      <c r="M11" s="10">
        <f>IF('NO LOCALITY'!M11*(1+$N$4)&gt;'Locality and Max Pay'!$D$7,'Locality and Max Pay'!$D$7,'NO LOCALITY'!M11*(1+$N$4))</f>
        <v>148845.45566339997</v>
      </c>
      <c r="N11" s="10">
        <f>IF('NO LOCALITY'!N11*(1+$N$4)&gt;'Locality and Max Pay'!$D$7,'Locality and Max Pay'!$D$7,'NO LOCALITY'!N11*(1+$N$4))</f>
        <v>156292.97747849996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NMljA4RHvMGQe3pllf1FHUX2bY2Zf9AGn1vaDGDoSwftOV/7OfJoHP6hAYrUqUISULq3YsAnsGOUMKdQRahRlQ==" saltValue="33H6UvU84bhcoeLZ9maiFw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5" priority="1" stopIfTrue="1" operator="greaterThan">
      <formula>165200</formula>
    </cfRule>
  </conditionalFormatting>
  <hyperlinks>
    <hyperlink ref="C15" location="'LOCALITY INDEX'!A1" display="Return to LOCALITY INDEX" xr:uid="{00000000-0004-0000-3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102</v>
      </c>
      <c r="N4" s="14">
        <f>VLOOKUP(M4,'Locality and Max Pay'!A:B,2,FALSE)</f>
        <v>0.1928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97495.046711999996</v>
      </c>
      <c r="G10" s="10">
        <f>IF('NO LOCALITY'!G10*(1+$N$4)&gt;'Locality and Max Pay'!$D$7,'Locality and Max Pay'!$D$7,'NO LOCALITY'!G10*(1+$N$4))</f>
        <v>110658.1517496</v>
      </c>
      <c r="H10" s="10">
        <f>IF('NO LOCALITY'!H10*(1+$N$4)&gt;'Locality and Max Pay'!$D$7,'Locality and Max Pay'!$D$7,'NO LOCALITY'!H10*(1+$N$4))</f>
        <v>122280.6482352</v>
      </c>
      <c r="I10" s="10">
        <f>IF('NO LOCALITY'!I10*(1+$N$4)&gt;'Locality and Max Pay'!$D$7,'Locality and Max Pay'!$D$7,'NO LOCALITY'!I10*(1+$N$4))</f>
        <v>135119.8615536</v>
      </c>
      <c r="J10" s="10">
        <f>IF('NO LOCALITY'!J10*(1+$N$4)&gt;'Locality and Max Pay'!$D$7,'Locality and Max Pay'!$D$7,'NO LOCALITY'!J10*(1+$N$4))</f>
        <v>149310.44331839998</v>
      </c>
      <c r="K10" s="10">
        <f>IF('NO LOCALITY'!K10*(1+$N$4)&gt;'Locality and Max Pay'!$D$7,'Locality and Max Pay'!$D$7,'NO LOCALITY'!K10*(1+$N$4))</f>
        <v>164982.19283279998</v>
      </c>
      <c r="L10" s="10">
        <f>IF('NO LOCALITY'!L10*(1+$N$4)&gt;'Locality and Max Pay'!$D$7,'Locality and Max Pay'!$D$7,'NO LOCALITY'!L10*(1+$N$4))</f>
        <v>189732.61510559998</v>
      </c>
      <c r="M10" s="10">
        <f>IF('NO LOCALITY'!M10*(1+$N$4)&gt;'Locality and Max Pay'!$D$7,'Locality and Max Pay'!$D$7,'NO LOCALITY'!M10*(1+$N$4))</f>
        <v>199689.55604640002</v>
      </c>
      <c r="N10" s="10">
        <f>IF('NO LOCALITY'!N10*(1+$N$4)&gt;'Locality and Max Pay'!$D$7,'Locality and Max Pay'!$D$7,'NO LOCALITY'!N10*(1+$N$4))</f>
        <v>209676.82392719999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72220.574915999998</v>
      </c>
      <c r="G11" s="10">
        <f>IF('NO LOCALITY'!G11*(1+$N$4)&gt;'Locality and Max Pay'!$D$7,'Locality and Max Pay'!$D$7,'NO LOCALITY'!G11*(1+$N$4))</f>
        <v>81970.079587199987</v>
      </c>
      <c r="H11" s="10">
        <f>IF('NO LOCALITY'!H11*(1+$N$4)&gt;'Locality and Max Pay'!$D$7,'Locality and Max Pay'!$D$7,'NO LOCALITY'!H11*(1+$N$4))</f>
        <v>90580.504392000003</v>
      </c>
      <c r="I11" s="10">
        <f>IF('NO LOCALITY'!I11*(1+$N$4)&gt;'Locality and Max Pay'!$D$7,'Locality and Max Pay'!$D$7,'NO LOCALITY'!I11*(1+$N$4))</f>
        <v>100089.8196984</v>
      </c>
      <c r="J11" s="10">
        <f>IF('NO LOCALITY'!J11*(1+$N$4)&gt;'Locality and Max Pay'!$D$7,'Locality and Max Pay'!$D$7,'NO LOCALITY'!J11*(1+$N$4))</f>
        <v>110599.9240248</v>
      </c>
      <c r="K11" s="10">
        <f>IF('NO LOCALITY'!K11*(1+$N$4)&gt;'Locality and Max Pay'!$D$7,'Locality and Max Pay'!$D$7,'NO LOCALITY'!K11*(1+$N$4))</f>
        <v>122209.0766568</v>
      </c>
      <c r="L11" s="10">
        <f>IF('NO LOCALITY'!L11*(1+$N$4)&gt;'Locality and Max Pay'!$D$7,'Locality and Max Pay'!$D$7,'NO LOCALITY'!L11*(1+$N$4))</f>
        <v>140543.53150320001</v>
      </c>
      <c r="M11" s="10">
        <f>IF('NO LOCALITY'!M11*(1+$N$4)&gt;'Locality and Max Pay'!$D$7,'Locality and Max Pay'!$D$7,'NO LOCALITY'!M11*(1+$N$4))</f>
        <v>147915.4040784</v>
      </c>
      <c r="N11" s="10">
        <f>IF('NO LOCALITY'!N11*(1+$N$4)&gt;'Locality and Max Pay'!$D$7,'Locality and Max Pay'!$D$7,'NO LOCALITY'!N11*(1+$N$4))</f>
        <v>155316.39051599998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K5XMOe8fGM/4q/cpgHE0/BB+bBpXxxaQaAUMy2WVzRnc9C36kNtag1eBUCZ05Kb7yzynKlWl7CEpzwHVCI5gOQ==" saltValue="HB2KA1tMxuuyvzSdCt17s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4" priority="1" stopIfTrue="1" operator="greaterThan">
      <formula>165200</formula>
    </cfRule>
  </conditionalFormatting>
  <hyperlinks>
    <hyperlink ref="C15" location="'LOCALITY INDEX'!A1" display="Return to LOCALITY INDEX" xr:uid="{00000000-0004-0000-3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90</v>
      </c>
      <c r="N4" s="14">
        <f>VLOOKUP(M4,'Locality and Max Pay'!A:B,2,FALSE)</f>
        <v>0.2077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98712.917432999995</v>
      </c>
      <c r="G10" s="10">
        <f>IF('NO LOCALITY'!G10*(1+$N$4)&gt;'Locality and Max Pay'!$D$7,'Locality and Max Pay'!$D$7,'NO LOCALITY'!G10*(1+$N$4))</f>
        <v>112040.4509289</v>
      </c>
      <c r="H10" s="10">
        <f>IF('NO LOCALITY'!H10*(1+$N$4)&gt;'Locality and Max Pay'!$D$7,'Locality and Max Pay'!$D$7,'NO LOCALITY'!H10*(1+$N$4))</f>
        <v>123808.1311818</v>
      </c>
      <c r="I10" s="10">
        <f>IF('NO LOCALITY'!I10*(1+$N$4)&gt;'Locality and Max Pay'!$D$7,'Locality and Max Pay'!$D$7,'NO LOCALITY'!I10*(1+$N$4))</f>
        <v>136807.72702739999</v>
      </c>
      <c r="J10" s="10">
        <f>IF('NO LOCALITY'!J10*(1+$N$4)&gt;'Locality and Max Pay'!$D$7,'Locality and Max Pay'!$D$7,'NO LOCALITY'!J10*(1+$N$4))</f>
        <v>151175.57209559999</v>
      </c>
      <c r="K10" s="10">
        <f>IF('NO LOCALITY'!K10*(1+$N$4)&gt;'Locality and Max Pay'!$D$7,'Locality and Max Pay'!$D$7,'NO LOCALITY'!K10*(1+$N$4))</f>
        <v>167043.08709269998</v>
      </c>
      <c r="L10" s="10">
        <f>IF('NO LOCALITY'!L10*(1+$N$4)&gt;'Locality and Max Pay'!$D$7,'Locality and Max Pay'!$D$7,'NO LOCALITY'!L10*(1+$N$4))</f>
        <v>192102.68214539997</v>
      </c>
      <c r="M10" s="10">
        <f>IF('NO LOCALITY'!M10*(1+$N$4)&gt;'Locality and Max Pay'!$D$7,'Locality and Max Pay'!$D$7,'NO LOCALITY'!M10*(1+$N$4))</f>
        <v>202184.0013726</v>
      </c>
      <c r="N10" s="10">
        <f>IF('NO LOCALITY'!N10*(1+$N$4)&gt;'Locality and Max Pay'!$D$7,'Locality and Max Pay'!$D$7,'NO LOCALITY'!N10*(1+$N$4))</f>
        <v>212296.02637229997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73122.726631499987</v>
      </c>
      <c r="G11" s="10">
        <f>IF('NO LOCALITY'!G11*(1+$N$4)&gt;'Locality and Max Pay'!$D$7,'Locality and Max Pay'!$D$7,'NO LOCALITY'!G11*(1+$N$4))</f>
        <v>82994.018374799984</v>
      </c>
      <c r="H11" s="10">
        <f>IF('NO LOCALITY'!H11*(1+$N$4)&gt;'Locality and Max Pay'!$D$7,'Locality and Max Pay'!$D$7,'NO LOCALITY'!H11*(1+$N$4))</f>
        <v>91712.001302999997</v>
      </c>
      <c r="I11" s="10">
        <f>IF('NO LOCALITY'!I11*(1+$N$4)&gt;'Locality and Max Pay'!$D$7,'Locality and Max Pay'!$D$7,'NO LOCALITY'!I11*(1+$N$4))</f>
        <v>101340.10332809998</v>
      </c>
      <c r="J11" s="10">
        <f>IF('NO LOCALITY'!J11*(1+$N$4)&gt;'Locality and Max Pay'!$D$7,'Locality and Max Pay'!$D$7,'NO LOCALITY'!J11*(1+$N$4))</f>
        <v>111981.49584569999</v>
      </c>
      <c r="K11" s="10">
        <f>IF('NO LOCALITY'!K11*(1+$N$4)&gt;'Locality and Max Pay'!$D$7,'Locality and Max Pay'!$D$7,'NO LOCALITY'!K11*(1+$N$4))</f>
        <v>123735.6655587</v>
      </c>
      <c r="L11" s="10">
        <f>IF('NO LOCALITY'!L11*(1+$N$4)&gt;'Locality and Max Pay'!$D$7,'Locality and Max Pay'!$D$7,'NO LOCALITY'!L11*(1+$N$4))</f>
        <v>142299.14738129999</v>
      </c>
      <c r="M11" s="10">
        <f>IF('NO LOCALITY'!M11*(1+$N$4)&gt;'Locality and Max Pay'!$D$7,'Locality and Max Pay'!$D$7,'NO LOCALITY'!M11*(1+$N$4))</f>
        <v>149763.10656059999</v>
      </c>
      <c r="N11" s="10">
        <f>IF('NO LOCALITY'!N11*(1+$N$4)&gt;'Locality and Max Pay'!$D$7,'Locality and Max Pay'!$D$7,'NO LOCALITY'!N11*(1+$N$4))</f>
        <v>157256.54328149999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8d2waGsQQ1G6QP22WhbpMDDv80HZG9xM1kW6rmRI7EVNCv1BSIXiOaNH1m7ZDAONdQc5p37OOnEmo1p840LYDA==" saltValue="vfckoLRlJkxUfirfF2pYgQ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57" priority="1" stopIfTrue="1" operator="greaterThan">
      <formula>165200</formula>
    </cfRule>
  </conditionalFormatting>
  <hyperlinks>
    <hyperlink ref="C15" location="'LOCALITY INDEX'!A1" display="Return to LOCALITY INDEX" xr:uid="{00000000-0004-0000-0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122</v>
      </c>
      <c r="N4" s="14">
        <f>VLOOKUP(M4,'Locality and Max Pay'!A:B,2,FALSE)</f>
        <v>0.188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97102.712519999986</v>
      </c>
      <c r="G10" s="10">
        <f>IF('NO LOCALITY'!G10*(1+$N$4)&gt;'Locality and Max Pay'!$D$7,'Locality and Max Pay'!$D$7,'NO LOCALITY'!G10*(1+$N$4))</f>
        <v>110212.847316</v>
      </c>
      <c r="H10" s="10">
        <f>IF('NO LOCALITY'!H10*(1+$N$4)&gt;'Locality and Max Pay'!$D$7,'Locality and Max Pay'!$D$7,'NO LOCALITY'!H10*(1+$N$4))</f>
        <v>121788.57319199998</v>
      </c>
      <c r="I10" s="10">
        <f>IF('NO LOCALITY'!I10*(1+$N$4)&gt;'Locality and Max Pay'!$D$7,'Locality and Max Pay'!$D$7,'NO LOCALITY'!I10*(1+$N$4))</f>
        <v>134576.119656</v>
      </c>
      <c r="J10" s="10">
        <f>IF('NO LOCALITY'!J10*(1+$N$4)&gt;'Locality and Max Pay'!$D$7,'Locality and Max Pay'!$D$7,'NO LOCALITY'!J10*(1+$N$4))</f>
        <v>148709.59646399997</v>
      </c>
      <c r="K10" s="10">
        <f>IF('NO LOCALITY'!K10*(1+$N$4)&gt;'Locality and Max Pay'!$D$7,'Locality and Max Pay'!$D$7,'NO LOCALITY'!K10*(1+$N$4))</f>
        <v>164318.28058799997</v>
      </c>
      <c r="L10" s="10">
        <f>IF('NO LOCALITY'!L10*(1+$N$4)&gt;'Locality and Max Pay'!$D$7,'Locality and Max Pay'!$D$7,'NO LOCALITY'!L10*(1+$N$4))</f>
        <v>188969.10357599996</v>
      </c>
      <c r="M10" s="10">
        <f>IF('NO LOCALITY'!M10*(1+$N$4)&gt;'Locality and Max Pay'!$D$7,'Locality and Max Pay'!$D$7,'NO LOCALITY'!M10*(1+$N$4))</f>
        <v>198885.976344</v>
      </c>
      <c r="N10" s="10">
        <f>IF('NO LOCALITY'!N10*(1+$N$4)&gt;'Locality and Max Pay'!$D$7,'Locality and Max Pay'!$D$7,'NO LOCALITY'!N10*(1+$N$4))</f>
        <v>208833.05401199995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71929.94885999999</v>
      </c>
      <c r="G11" s="10">
        <f>IF('NO LOCALITY'!G11*(1+$N$4)&gt;'Locality and Max Pay'!$D$7,'Locality and Max Pay'!$D$7,'NO LOCALITY'!G11*(1+$N$4))</f>
        <v>81640.220111999981</v>
      </c>
      <c r="H11" s="10">
        <f>IF('NO LOCALITY'!H11*(1+$N$4)&gt;'Locality and Max Pay'!$D$7,'Locality and Max Pay'!$D$7,'NO LOCALITY'!H11*(1+$N$4))</f>
        <v>90215.995320000002</v>
      </c>
      <c r="I11" s="10">
        <f>IF('NO LOCALITY'!I11*(1+$N$4)&gt;'Locality and Max Pay'!$D$7,'Locality and Max Pay'!$D$7,'NO LOCALITY'!I11*(1+$N$4))</f>
        <v>99687.043763999987</v>
      </c>
      <c r="J11" s="10">
        <f>IF('NO LOCALITY'!J11*(1+$N$4)&gt;'Locality and Max Pay'!$D$7,'Locality and Max Pay'!$D$7,'NO LOCALITY'!J11*(1+$N$4))</f>
        <v>110154.85390799999</v>
      </c>
      <c r="K11" s="10">
        <f>IF('NO LOCALITY'!K11*(1+$N$4)&gt;'Locality and Max Pay'!$D$7,'Locality and Max Pay'!$D$7,'NO LOCALITY'!K11*(1+$N$4))</f>
        <v>121717.28962799998</v>
      </c>
      <c r="L11" s="10">
        <f>IF('NO LOCALITY'!L11*(1+$N$4)&gt;'Locality and Max Pay'!$D$7,'Locality and Max Pay'!$D$7,'NO LOCALITY'!L11*(1+$N$4))</f>
        <v>139977.96397199997</v>
      </c>
      <c r="M11" s="10">
        <f>IF('NO LOCALITY'!M11*(1+$N$4)&gt;'Locality and Max Pay'!$D$7,'Locality and Max Pay'!$D$7,'NO LOCALITY'!M11*(1+$N$4))</f>
        <v>147320.17106399997</v>
      </c>
      <c r="N11" s="10">
        <f>IF('NO LOCALITY'!N11*(1+$N$4)&gt;'Locality and Max Pay'!$D$7,'Locality and Max Pay'!$D$7,'NO LOCALITY'!N11*(1+$N$4))</f>
        <v>154691.37485999998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dWpFiJBsGJKMuBNtqCgEos8+prKaMB+NYva/2tvcheDODNgpZd1Qw5vy5gy4+xLvqOyouLRULQ7wrKtI8doaJw==" saltValue="4lh2Xm8iACoZ9uxeSPSxVQ==" spinCount="100000" sheet="1" objects="1" scenarios="1"/>
  <mergeCells count="30"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  <mergeCell ref="N5:N6"/>
    <mergeCell ref="C7:E8"/>
    <mergeCell ref="F7:F8"/>
    <mergeCell ref="G7:G8"/>
    <mergeCell ref="H7:H8"/>
    <mergeCell ref="I7:I8"/>
    <mergeCell ref="J7:J8"/>
    <mergeCell ref="K7:K8"/>
    <mergeCell ref="B10:B11"/>
    <mergeCell ref="C10:C11"/>
    <mergeCell ref="D10:E10"/>
    <mergeCell ref="D11:E11"/>
    <mergeCell ref="L5:L6"/>
    <mergeCell ref="C13:N13"/>
    <mergeCell ref="C15:E15"/>
    <mergeCell ref="L7:L8"/>
    <mergeCell ref="M7:M8"/>
    <mergeCell ref="N7:N8"/>
    <mergeCell ref="C9:N9"/>
  </mergeCells>
  <conditionalFormatting sqref="A2:XFD3">
    <cfRule type="cellIs" dxfId="3" priority="1" stopIfTrue="1" operator="greaterThan">
      <formula>165200</formula>
    </cfRule>
  </conditionalFormatting>
  <hyperlinks>
    <hyperlink ref="C15" location="'LOCALITY INDEX'!A1" display="Return to LOCALITY INDEX" xr:uid="{00000000-0004-0000-3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37</v>
      </c>
      <c r="N4" s="14">
        <f>VLOOKUP(M4,'Locality and Max Pay'!A:B,2,FALSE)</f>
        <v>0.33939999999999998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109477.58682599998</v>
      </c>
      <c r="G10" s="10">
        <f>IF('NO LOCALITY'!G10*(1+$N$4)&gt;'Locality and Max Pay'!$D$7,'Locality and Max Pay'!$D$7,'NO LOCALITY'!G10*(1+$N$4))</f>
        <v>124258.49132579999</v>
      </c>
      <c r="H10" s="10">
        <f>IF('NO LOCALITY'!H10*(1+$N$4)&gt;'Locality and Max Pay'!$D$7,'Locality and Max Pay'!$D$7,'NO LOCALITY'!H10*(1+$N$4))</f>
        <v>137309.44017959997</v>
      </c>
      <c r="I10" s="10">
        <f>IF('NO LOCALITY'!I10*(1+$N$4)&gt;'Locality and Max Pay'!$D$7,'Locality and Max Pay'!$D$7,'NO LOCALITY'!I10*(1+$N$4))</f>
        <v>151726.64534279998</v>
      </c>
      <c r="J10" s="10">
        <f>IF('NO LOCALITY'!J10*(1+$N$4)&gt;'Locality and Max Pay'!$D$7,'Locality and Max Pay'!$D$7,'NO LOCALITY'!J10*(1+$N$4))</f>
        <v>167661.30766319996</v>
      </c>
      <c r="K10" s="10">
        <f>IF('NO LOCALITY'!K10*(1+$N$4)&gt;'Locality and Max Pay'!$D$7,'Locality and Max Pay'!$D$7,'NO LOCALITY'!K10*(1+$N$4))</f>
        <v>185259.17930939997</v>
      </c>
      <c r="L10" s="10">
        <f>IF('NO LOCALITY'!L10*(1+$N$4)&gt;'Locality and Max Pay'!$D$7,'Locality and Max Pay'!$D$7,'NO LOCALITY'!L10*(1+$N$4))</f>
        <v>213051.52973879996</v>
      </c>
      <c r="M10" s="10">
        <f>IF('NO LOCALITY'!M10*(1+$N$4)&gt;'Locality and Max Pay'!$D$7,'Locality and Max Pay'!$D$7,'NO LOCALITY'!M10*(1+$N$4))</f>
        <v>224232.21945719997</v>
      </c>
      <c r="N10" s="10">
        <f>IF('NO LOCALITY'!N10*(1+$N$4)&gt;'Locality and Max Pay'!$D$7,'Locality and Max Pay'!$D$7,'NO LOCALITY'!N10*(1+$N$4))</f>
        <v>225700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81096.779042999988</v>
      </c>
      <c r="G11" s="10">
        <f>IF('NO LOCALITY'!G11*(1+$N$4)&gt;'Locality and Max Pay'!$D$7,'Locality and Max Pay'!$D$7,'NO LOCALITY'!G11*(1+$N$4))</f>
        <v>92044.537725599977</v>
      </c>
      <c r="H11" s="10">
        <f>IF('NO LOCALITY'!H11*(1+$N$4)&gt;'Locality and Max Pay'!$D$7,'Locality and Max Pay'!$D$7,'NO LOCALITY'!H11*(1+$N$4))</f>
        <v>101713.218966</v>
      </c>
      <c r="I11" s="10">
        <f>IF('NO LOCALITY'!I11*(1+$N$4)&gt;'Locality and Max Pay'!$D$7,'Locality and Max Pay'!$D$7,'NO LOCALITY'!I11*(1+$N$4))</f>
        <v>112391.26802819998</v>
      </c>
      <c r="J11" s="10">
        <f>IF('NO LOCALITY'!J11*(1+$N$4)&gt;'Locality and Max Pay'!$D$7,'Locality and Max Pay'!$D$7,'NO LOCALITY'!J11*(1+$N$4))</f>
        <v>124193.10717539999</v>
      </c>
      <c r="K11" s="10">
        <f>IF('NO LOCALITY'!K11*(1+$N$4)&gt;'Locality and Max Pay'!$D$7,'Locality and Max Pay'!$D$7,'NO LOCALITY'!K11*(1+$N$4))</f>
        <v>137229.07216139999</v>
      </c>
      <c r="L11" s="10">
        <f>IF('NO LOCALITY'!L11*(1+$N$4)&gt;'Locality and Max Pay'!$D$7,'Locality and Max Pay'!$D$7,'NO LOCALITY'!L11*(1+$N$4))</f>
        <v>157816.90651859998</v>
      </c>
      <c r="M11" s="10">
        <f>IF('NO LOCALITY'!M11*(1+$N$4)&gt;'Locality and Max Pay'!$D$7,'Locality and Max Pay'!$D$7,'NO LOCALITY'!M11*(1+$N$4))</f>
        <v>166094.81239319997</v>
      </c>
      <c r="N11" s="10">
        <f>IF('NO LOCALITY'!N11*(1+$N$4)&gt;'Locality and Max Pay'!$D$7,'Locality and Max Pay'!$D$7,'NO LOCALITY'!N11*(1+$N$4))</f>
        <v>174405.41034299997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8pfypDaRTJDWZj+K0s94i7PQtWZF9W7oED9CYkeePvSLHDkm/6aNQJ0FQDTkK1NkMASSkQ3jpBFwWVanYvbQ+Q==" saltValue="0zMcWwdED4Dkpoqih1HTGw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2" priority="1" stopIfTrue="1" operator="greaterThan">
      <formula>165200</formula>
    </cfRule>
  </conditionalFormatting>
  <hyperlinks>
    <hyperlink ref="C15" location="'LOCALITY INDEX'!A1" display="Return to LOCALITY INDEX" xr:uid="{00000000-0004-0000-3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39</v>
      </c>
      <c r="N4" s="14">
        <f>VLOOKUP(M4,'Locality and Max Pay'!A:B,2,FALSE)</f>
        <v>0.22620000000000001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100225.03879799999</v>
      </c>
      <c r="G10" s="10">
        <f>IF('NO LOCALITY'!G10*(1+$N$4)&gt;'Locality and Max Pay'!$D$7,'Locality and Max Pay'!$D$7,'NO LOCALITY'!G10*(1+$N$4))</f>
        <v>113756.7284334</v>
      </c>
      <c r="H10" s="10">
        <f>IF('NO LOCALITY'!H10*(1+$N$4)&gt;'Locality and Max Pay'!$D$7,'Locality and Max Pay'!$D$7,'NO LOCALITY'!H10*(1+$N$4))</f>
        <v>125704.67041079998</v>
      </c>
      <c r="I10" s="10">
        <f>IF('NO LOCALITY'!I10*(1+$N$4)&gt;'Locality and Max Pay'!$D$7,'Locality and Max Pay'!$D$7,'NO LOCALITY'!I10*(1+$N$4))</f>
        <v>138903.39892439998</v>
      </c>
      <c r="J10" s="10">
        <f>IF('NO LOCALITY'!J10*(1+$N$4)&gt;'Locality and Max Pay'!$D$7,'Locality and Max Pay'!$D$7,'NO LOCALITY'!J10*(1+$N$4))</f>
        <v>153491.33601359997</v>
      </c>
      <c r="K10" s="10">
        <f>IF('NO LOCALITY'!K10*(1+$N$4)&gt;'Locality and Max Pay'!$D$7,'Locality and Max Pay'!$D$7,'NO LOCALITY'!K10*(1+$N$4))</f>
        <v>169601.91553619996</v>
      </c>
      <c r="L10" s="10">
        <f>IF('NO LOCALITY'!L10*(1+$N$4)&gt;'Locality and Max Pay'!$D$7,'Locality and Max Pay'!$D$7,'NO LOCALITY'!L10*(1+$N$4))</f>
        <v>195045.38283239995</v>
      </c>
      <c r="M10" s="10">
        <f>IF('NO LOCALITY'!M10*(1+$N$4)&gt;'Locality and Max Pay'!$D$7,'Locality and Max Pay'!$D$7,'NO LOCALITY'!M10*(1+$N$4))</f>
        <v>205281.13147559998</v>
      </c>
      <c r="N10" s="10">
        <f>IF('NO LOCALITY'!N10*(1+$N$4)&gt;'Locality and Max Pay'!$D$7,'Locality and Max Pay'!$D$7,'NO LOCALITY'!N10*(1+$N$4))</f>
        <v>215548.05625379996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74242.847888999997</v>
      </c>
      <c r="G11" s="10">
        <f>IF('NO LOCALITY'!G11*(1+$N$4)&gt;'Locality and Max Pay'!$D$7,'Locality and Max Pay'!$D$7,'NO LOCALITY'!G11*(1+$N$4))</f>
        <v>84265.351768799985</v>
      </c>
      <c r="H11" s="10">
        <f>IF('NO LOCALITY'!H11*(1+$N$4)&gt;'Locality and Max Pay'!$D$7,'Locality and Max Pay'!$D$7,'NO LOCALITY'!H11*(1+$N$4))</f>
        <v>93116.880017999996</v>
      </c>
      <c r="I11" s="10">
        <f>IF('NO LOCALITY'!I11*(1+$N$4)&gt;'Locality and Max Pay'!$D$7,'Locality and Max Pay'!$D$7,'NO LOCALITY'!I11*(1+$N$4))</f>
        <v>102892.46890859999</v>
      </c>
      <c r="J11" s="10">
        <f>IF('NO LOCALITY'!J11*(1+$N$4)&gt;'Locality and Max Pay'!$D$7,'Locality and Max Pay'!$D$7,'NO LOCALITY'!J11*(1+$N$4))</f>
        <v>113696.87025419998</v>
      </c>
      <c r="K11" s="10">
        <f>IF('NO LOCALITY'!K11*(1+$N$4)&gt;'Locality and Max Pay'!$D$7,'Locality and Max Pay'!$D$7,'NO LOCALITY'!K11*(1+$N$4))</f>
        <v>125631.09473219998</v>
      </c>
      <c r="L11" s="10">
        <f>IF('NO LOCALITY'!L11*(1+$N$4)&gt;'Locality and Max Pay'!$D$7,'Locality and Max Pay'!$D$7,'NO LOCALITY'!L11*(1+$N$4))</f>
        <v>144478.93890779998</v>
      </c>
      <c r="M11" s="10">
        <f>IF('NO LOCALITY'!M11*(1+$N$4)&gt;'Locality and Max Pay'!$D$7,'Locality and Max Pay'!$D$7,'NO LOCALITY'!M11*(1+$N$4))</f>
        <v>152057.23380359999</v>
      </c>
      <c r="N11" s="10">
        <f>IF('NO LOCALITY'!N11*(1+$N$4)&gt;'Locality and Max Pay'!$D$7,'Locality and Max Pay'!$D$7,'NO LOCALITY'!N11*(1+$N$4))</f>
        <v>159665.45778899998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oH0LNCOWxG7INJzAGAVLGYkdTW8tjDj+06LwTL8BmXajoKkwJS5f0s5cqK2RtPYG2KceGlhTs8Ds/ZEJb1CG8g==" saltValue="M1oUPIDAQ+28/UHoxuEwSg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1" priority="1" stopIfTrue="1" operator="greaterThan">
      <formula>165200</formula>
    </cfRule>
  </conditionalFormatting>
  <hyperlinks>
    <hyperlink ref="C15" location="'LOCALITY INDEX'!A1" display="Return to LOCALITY INDEX" xr:uid="{00000000-0004-0000-3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5" t="s">
        <v>38</v>
      </c>
      <c r="N4" s="14">
        <f>VLOOKUP(M4,'Locality and Max Pay'!A:B,2,FALSE)</f>
        <v>0.1706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95680.501074</v>
      </c>
      <c r="G10" s="10">
        <f>IF('NO LOCALITY'!G10*(1+$N$4)&gt;'Locality and Max Pay'!$D$7,'Locality and Max Pay'!$D$7,'NO LOCALITY'!G10*(1+$N$4))</f>
        <v>108598.61874420001</v>
      </c>
      <c r="H10" s="10">
        <f>IF('NO LOCALITY'!H10*(1+$N$4)&gt;'Locality and Max Pay'!$D$7,'Locality and Max Pay'!$D$7,'NO LOCALITY'!H10*(1+$N$4))</f>
        <v>120004.80116039999</v>
      </c>
      <c r="I10" s="10">
        <f>IF('NO LOCALITY'!I10*(1+$N$4)&gt;'Locality and Max Pay'!$D$7,'Locality and Max Pay'!$D$7,'NO LOCALITY'!I10*(1+$N$4))</f>
        <v>132605.05527720001</v>
      </c>
      <c r="J10" s="10">
        <f>IF('NO LOCALITY'!J10*(1+$N$4)&gt;'Locality and Max Pay'!$D$7,'Locality and Max Pay'!$D$7,'NO LOCALITY'!J10*(1+$N$4))</f>
        <v>146531.52661679999</v>
      </c>
      <c r="K10" s="10">
        <f>IF('NO LOCALITY'!K10*(1+$N$4)&gt;'Locality and Max Pay'!$D$7,'Locality and Max Pay'!$D$7,'NO LOCALITY'!K10*(1+$N$4))</f>
        <v>161911.59870059998</v>
      </c>
      <c r="L10" s="10">
        <f>IF('NO LOCALITY'!L10*(1+$N$4)&gt;'Locality and Max Pay'!$D$7,'Locality and Max Pay'!$D$7,'NO LOCALITY'!L10*(1+$N$4))</f>
        <v>186201.37428119997</v>
      </c>
      <c r="M10" s="10">
        <f>IF('NO LOCALITY'!M10*(1+$N$4)&gt;'Locality and Max Pay'!$D$7,'Locality and Max Pay'!$D$7,'NO LOCALITY'!M10*(1+$N$4))</f>
        <v>195972.99992279999</v>
      </c>
      <c r="N10" s="10">
        <f>IF('NO LOCALITY'!N10*(1+$N$4)&gt;'Locality and Max Pay'!$D$7,'Locality and Max Pay'!$D$7,'NO LOCALITY'!N10*(1+$N$4))</f>
        <v>205774.38806939998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70876.429407000003</v>
      </c>
      <c r="G11" s="10">
        <f>IF('NO LOCALITY'!G11*(1+$N$4)&gt;'Locality and Max Pay'!$D$7,'Locality and Max Pay'!$D$7,'NO LOCALITY'!G11*(1+$N$4))</f>
        <v>80444.479514399995</v>
      </c>
      <c r="H11" s="10">
        <f>IF('NO LOCALITY'!H11*(1+$N$4)&gt;'Locality and Max Pay'!$D$7,'Locality and Max Pay'!$D$7,'NO LOCALITY'!H11*(1+$N$4))</f>
        <v>88894.649934000001</v>
      </c>
      <c r="I11" s="10">
        <f>IF('NO LOCALITY'!I11*(1+$N$4)&gt;'Locality and Max Pay'!$D$7,'Locality and Max Pay'!$D$7,'NO LOCALITY'!I11*(1+$N$4))</f>
        <v>98226.981001799999</v>
      </c>
      <c r="J11" s="10">
        <f>IF('NO LOCALITY'!J11*(1+$N$4)&gt;'Locality and Max Pay'!$D$7,'Locality and Max Pay'!$D$7,'NO LOCALITY'!J11*(1+$N$4))</f>
        <v>108541.47473459999</v>
      </c>
      <c r="K11" s="10">
        <f>IF('NO LOCALITY'!K11*(1+$N$4)&gt;'Locality and Max Pay'!$D$7,'Locality and Max Pay'!$D$7,'NO LOCALITY'!K11*(1+$N$4))</f>
        <v>119934.56164860001</v>
      </c>
      <c r="L11" s="10">
        <f>IF('NO LOCALITY'!L11*(1+$N$4)&gt;'Locality and Max Pay'!$D$7,'Locality and Max Pay'!$D$7,'NO LOCALITY'!L11*(1+$N$4))</f>
        <v>137927.78167140001</v>
      </c>
      <c r="M11" s="10">
        <f>IF('NO LOCALITY'!M11*(1+$N$4)&gt;'Locality and Max Pay'!$D$7,'Locality and Max Pay'!$D$7,'NO LOCALITY'!M11*(1+$N$4))</f>
        <v>145162.45138679998</v>
      </c>
      <c r="N11" s="10">
        <f>IF('NO LOCALITY'!N11*(1+$N$4)&gt;'Locality and Max Pay'!$D$7,'Locality and Max Pay'!$D$7,'NO LOCALITY'!N11*(1+$N$4))</f>
        <v>152425.693107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spans="14:14" x14ac:dyDescent="0.25"/>
    <row r="18" spans="14:14" x14ac:dyDescent="0.25"/>
    <row r="19" spans="14:14" x14ac:dyDescent="0.25"/>
    <row r="20" spans="14:14" x14ac:dyDescent="0.25"/>
    <row r="21" spans="14:14" x14ac:dyDescent="0.25"/>
    <row r="22" spans="14:14" x14ac:dyDescent="0.25"/>
    <row r="23" spans="14:14" x14ac:dyDescent="0.25"/>
    <row r="24" spans="14:14" x14ac:dyDescent="0.25"/>
    <row r="25" spans="14:14" x14ac:dyDescent="0.25"/>
    <row r="26" spans="14:14" x14ac:dyDescent="0.25"/>
    <row r="27" spans="14:14" x14ac:dyDescent="0.25"/>
    <row r="28" spans="14:14" x14ac:dyDescent="0.25"/>
    <row r="29" spans="14:14" x14ac:dyDescent="0.25">
      <c r="N29" s="53"/>
    </row>
    <row r="30" spans="14:14" x14ac:dyDescent="0.25"/>
    <row r="31" spans="14:14" x14ac:dyDescent="0.25"/>
    <row r="32" spans="14:1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aR88sLMbMq3wa9xbzLBwD0YthGoSO1/cAlCYO0AWu/4slwV+UNPoflqiRE245gzIgII3NFh9D2bdvLUeuZ2ZYQ==" saltValue="KQ4zopUqkDwDJEcsKWAing==" spinCount="100000" sheet="1" objects="1" scenarios="1"/>
  <mergeCells count="30">
    <mergeCell ref="C15:E15"/>
    <mergeCell ref="B2:M2"/>
    <mergeCell ref="B3:M3"/>
    <mergeCell ref="C13:N13"/>
    <mergeCell ref="B10:B11"/>
    <mergeCell ref="C10:C11"/>
    <mergeCell ref="C7:E8"/>
    <mergeCell ref="F7:F8"/>
    <mergeCell ref="G7:G8"/>
    <mergeCell ref="H7:H8"/>
    <mergeCell ref="M5:M6"/>
    <mergeCell ref="L7:L8"/>
    <mergeCell ref="I5:I6"/>
    <mergeCell ref="J5:J6"/>
    <mergeCell ref="I7:I8"/>
    <mergeCell ref="J7:J8"/>
    <mergeCell ref="D11:E11"/>
    <mergeCell ref="N7:N8"/>
    <mergeCell ref="C9:N9"/>
    <mergeCell ref="N5:N6"/>
    <mergeCell ref="H5:H6"/>
    <mergeCell ref="K7:K8"/>
    <mergeCell ref="M7:M8"/>
    <mergeCell ref="L5:L6"/>
    <mergeCell ref="K5:K6"/>
    <mergeCell ref="B5:B8"/>
    <mergeCell ref="C5:E6"/>
    <mergeCell ref="F5:F6"/>
    <mergeCell ref="G5:G6"/>
    <mergeCell ref="D10:E10"/>
  </mergeCells>
  <phoneticPr fontId="0" type="noConversion"/>
  <conditionalFormatting sqref="A2:XFD3">
    <cfRule type="cellIs" dxfId="0" priority="1" stopIfTrue="1" operator="greaterThan">
      <formula>165200</formula>
    </cfRule>
  </conditionalFormatting>
  <hyperlinks>
    <hyperlink ref="C15" location="'LOCALITY INDEX'!A1" display="Return to LOCALITY INDEX" xr:uid="{00000000-0004-0000-3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91</v>
      </c>
      <c r="N4" s="14">
        <f>VLOOKUP(M4,'Locality and Max Pay'!A:B,2,FALSE)</f>
        <v>0.18329999999999999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96718.551956999989</v>
      </c>
      <c r="G10" s="10">
        <f>IF('NO LOCALITY'!G10*(1+$N$4)&gt;'Locality and Max Pay'!$D$7,'Locality and Max Pay'!$D$7,'NO LOCALITY'!G10*(1+$N$4))</f>
        <v>109776.8200581</v>
      </c>
      <c r="H10" s="10">
        <f>IF('NO LOCALITY'!H10*(1+$N$4)&gt;'Locality and Max Pay'!$D$7,'Locality and Max Pay'!$D$7,'NO LOCALITY'!H10*(1+$N$4))</f>
        <v>121306.74971219999</v>
      </c>
      <c r="I10" s="10">
        <f>IF('NO LOCALITY'!I10*(1+$N$4)&gt;'Locality and Max Pay'!$D$7,'Locality and Max Pay'!$D$7,'NO LOCALITY'!I10*(1+$N$4))</f>
        <v>134043.70571459999</v>
      </c>
      <c r="J10" s="10">
        <f>IF('NO LOCALITY'!J10*(1+$N$4)&gt;'Locality and Max Pay'!$D$7,'Locality and Max Pay'!$D$7,'NO LOCALITY'!J10*(1+$N$4))</f>
        <v>148121.26725239999</v>
      </c>
      <c r="K10" s="10">
        <f>IF('NO LOCALITY'!K10*(1+$N$4)&gt;'Locality and Max Pay'!$D$7,'Locality and Max Pay'!$D$7,'NO LOCALITY'!K10*(1+$N$4))</f>
        <v>163668.19984829996</v>
      </c>
      <c r="L10" s="10">
        <f>IF('NO LOCALITY'!L10*(1+$N$4)&gt;'Locality and Max Pay'!$D$7,'Locality and Max Pay'!$D$7,'NO LOCALITY'!L10*(1+$N$4))</f>
        <v>188221.49853659997</v>
      </c>
      <c r="M10" s="10">
        <f>IF('NO LOCALITY'!M10*(1+$N$4)&gt;'Locality and Max Pay'!$D$7,'Locality and Max Pay'!$D$7,'NO LOCALITY'!M10*(1+$N$4))</f>
        <v>198099.13788540001</v>
      </c>
      <c r="N10" s="10">
        <f>IF('NO LOCALITY'!N10*(1+$N$4)&gt;'Locality and Max Pay'!$D$7,'Locality and Max Pay'!$D$7,'NO LOCALITY'!N10*(1+$N$4))</f>
        <v>208006.86263669998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71645.377513499989</v>
      </c>
      <c r="G11" s="10">
        <f>IF('NO LOCALITY'!G11*(1+$N$4)&gt;'Locality and Max Pay'!$D$7,'Locality and Max Pay'!$D$7,'NO LOCALITY'!G11*(1+$N$4))</f>
        <v>81317.23270919999</v>
      </c>
      <c r="H11" s="10">
        <f>IF('NO LOCALITY'!H11*(1+$N$4)&gt;'Locality and Max Pay'!$D$7,'Locality and Max Pay'!$D$7,'NO LOCALITY'!H11*(1+$N$4))</f>
        <v>89859.080187</v>
      </c>
      <c r="I11" s="10">
        <f>IF('NO LOCALITY'!I11*(1+$N$4)&gt;'Locality and Max Pay'!$D$7,'Locality and Max Pay'!$D$7,'NO LOCALITY'!I11*(1+$N$4))</f>
        <v>99292.65899489999</v>
      </c>
      <c r="J11" s="10">
        <f>IF('NO LOCALITY'!J11*(1+$N$4)&gt;'Locality and Max Pay'!$D$7,'Locality and Max Pay'!$D$7,'NO LOCALITY'!J11*(1+$N$4))</f>
        <v>109719.05608529999</v>
      </c>
      <c r="K11" s="10">
        <f>IF('NO LOCALITY'!K11*(1+$N$4)&gt;'Locality and Max Pay'!$D$7,'Locality and Max Pay'!$D$7,'NO LOCALITY'!K11*(1+$N$4))</f>
        <v>121235.74816229999</v>
      </c>
      <c r="L11" s="10">
        <f>IF('NO LOCALITY'!L11*(1+$N$4)&gt;'Locality and Max Pay'!$D$7,'Locality and Max Pay'!$D$7,'NO LOCALITY'!L11*(1+$N$4))</f>
        <v>139424.17909769999</v>
      </c>
      <c r="M11" s="10">
        <f>IF('NO LOCALITY'!M11*(1+$N$4)&gt;'Locality and Max Pay'!$D$7,'Locality and Max Pay'!$D$7,'NO LOCALITY'!M11*(1+$N$4))</f>
        <v>146737.33873739999</v>
      </c>
      <c r="N11" s="10">
        <f>IF('NO LOCALITY'!N11*(1+$N$4)&gt;'Locality and Max Pay'!$D$7,'Locality and Max Pay'!$D$7,'NO LOCALITY'!N11*(1+$N$4))</f>
        <v>154079.38036349998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J+2+rxw1kZcjBmCzIfx7zzqp29k/1TZ/maszF9/y4OBd2gxe5sPNdt0IangqoGPYyUt3HMpQSeubiW1cRDsD2g==" saltValue="bD9Vnlk/gg+Ti0Rzk5Pv5g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56" priority="1" stopIfTrue="1" operator="greaterThan">
      <formula>165200</formula>
    </cfRule>
  </conditionalFormatting>
  <hyperlinks>
    <hyperlink ref="C15" location="'LOCALITY INDEX'!A1" display="Return to LOCALITY INDEX" xr:uid="{00000000-0004-0000-0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14</v>
      </c>
      <c r="N4" s="14">
        <f>VLOOKUP(M4,'Locality and Max Pay'!A:B,2,FALSE)</f>
        <v>0.2379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101181.353391</v>
      </c>
      <c r="G10" s="10">
        <f>IF('NO LOCALITY'!G10*(1+$N$4)&gt;'Locality and Max Pay'!$D$7,'Locality and Max Pay'!$D$7,'NO LOCALITY'!G10*(1+$N$4))</f>
        <v>114842.15799029999</v>
      </c>
      <c r="H10" s="10">
        <f>IF('NO LOCALITY'!H10*(1+$N$4)&gt;'Locality and Max Pay'!$D$7,'Locality and Max Pay'!$D$7,'NO LOCALITY'!H10*(1+$N$4))</f>
        <v>126904.10332859999</v>
      </c>
      <c r="I10" s="10">
        <f>IF('NO LOCALITY'!I10*(1+$N$4)&gt;'Locality and Max Pay'!$D$7,'Locality and Max Pay'!$D$7,'NO LOCALITY'!I10*(1+$N$4))</f>
        <v>140228.76979979998</v>
      </c>
      <c r="J10" s="10">
        <f>IF('NO LOCALITY'!J10*(1+$N$4)&gt;'Locality and Max Pay'!$D$7,'Locality and Max Pay'!$D$7,'NO LOCALITY'!J10*(1+$N$4))</f>
        <v>154955.90022119999</v>
      </c>
      <c r="K10" s="10">
        <f>IF('NO LOCALITY'!K10*(1+$N$4)&gt;'Locality and Max Pay'!$D$7,'Locality and Max Pay'!$D$7,'NO LOCALITY'!K10*(1+$N$4))</f>
        <v>171220.20163289996</v>
      </c>
      <c r="L10" s="10">
        <f>IF('NO LOCALITY'!L10*(1+$N$4)&gt;'Locality and Max Pay'!$D$7,'Locality and Max Pay'!$D$7,'NO LOCALITY'!L10*(1+$N$4))</f>
        <v>196906.44218579997</v>
      </c>
      <c r="M10" s="10">
        <f>IF('NO LOCALITY'!M10*(1+$N$4)&gt;'Locality and Max Pay'!$D$7,'Locality and Max Pay'!$D$7,'NO LOCALITY'!M10*(1+$N$4))</f>
        <v>207239.85700019999</v>
      </c>
      <c r="N10" s="10">
        <f>IF('NO LOCALITY'!N10*(1+$N$4)&gt;'Locality and Max Pay'!$D$7,'Locality and Max Pay'!$D$7,'NO LOCALITY'!N10*(1+$N$4))</f>
        <v>217604.74542209998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74951.248900499995</v>
      </c>
      <c r="G11" s="10">
        <f>IF('NO LOCALITY'!G11*(1+$N$4)&gt;'Locality and Max Pay'!$D$7,'Locality and Max Pay'!$D$7,'NO LOCALITY'!G11*(1+$N$4))</f>
        <v>85069.384239599982</v>
      </c>
      <c r="H11" s="10">
        <f>IF('NO LOCALITY'!H11*(1+$N$4)&gt;'Locality and Max Pay'!$D$7,'Locality and Max Pay'!$D$7,'NO LOCALITY'!H11*(1+$N$4))</f>
        <v>94005.370880999995</v>
      </c>
      <c r="I11" s="10">
        <f>IF('NO LOCALITY'!I11*(1+$N$4)&gt;'Locality and Max Pay'!$D$7,'Locality and Max Pay'!$D$7,'NO LOCALITY'!I11*(1+$N$4))</f>
        <v>103874.23524869999</v>
      </c>
      <c r="J11" s="10">
        <f>IF('NO LOCALITY'!J11*(1+$N$4)&gt;'Locality and Max Pay'!$D$7,'Locality and Max Pay'!$D$7,'NO LOCALITY'!J11*(1+$N$4))</f>
        <v>114781.72866389999</v>
      </c>
      <c r="K11" s="10">
        <f>IF('NO LOCALITY'!K11*(1+$N$4)&gt;'Locality and Max Pay'!$D$7,'Locality and Max Pay'!$D$7,'NO LOCALITY'!K11*(1+$N$4))</f>
        <v>126829.82561489999</v>
      </c>
      <c r="L11" s="10">
        <f>IF('NO LOCALITY'!L11*(1+$N$4)&gt;'Locality and Max Pay'!$D$7,'Locality and Max Pay'!$D$7,'NO LOCALITY'!L11*(1+$N$4))</f>
        <v>145857.5097651</v>
      </c>
      <c r="M11" s="10">
        <f>IF('NO LOCALITY'!M11*(1+$N$4)&gt;'Locality and Max Pay'!$D$7,'Locality and Max Pay'!$D$7,'NO LOCALITY'!M11*(1+$N$4))</f>
        <v>153508.11427619998</v>
      </c>
      <c r="N11" s="10">
        <f>IF('NO LOCALITY'!N11*(1+$N$4)&gt;'Locality and Max Pay'!$D$7,'Locality and Max Pay'!$D$7,'NO LOCALITY'!N11*(1+$N$4))</f>
        <v>161188.93345049999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5JGDRBDvw6032gtV/2UjIvzbrug7MzDO/aSC3xOPBeIqXTnuNCJdczIDFJJ6nVWqicpw0yQyCE4Q3EMQD4LiaA==" saltValue="Kt7pytcctvWSHjdpSdvjQw==" spinCount="100000" sheet="1" objects="1" scenarios="1"/>
  <mergeCells count="30">
    <mergeCell ref="C15:E15"/>
    <mergeCell ref="I7:I8"/>
    <mergeCell ref="J7:J8"/>
    <mergeCell ref="K7:K8"/>
    <mergeCell ref="C9:N9"/>
    <mergeCell ref="G7:G8"/>
    <mergeCell ref="C10:C11"/>
    <mergeCell ref="N7:N8"/>
    <mergeCell ref="M7:M8"/>
    <mergeCell ref="D10:E10"/>
    <mergeCell ref="L7:L8"/>
    <mergeCell ref="H7:H8"/>
    <mergeCell ref="C13:N13"/>
    <mergeCell ref="C7:E8"/>
    <mergeCell ref="F7:F8"/>
    <mergeCell ref="B2:M2"/>
    <mergeCell ref="B3:M3"/>
    <mergeCell ref="L5:L6"/>
    <mergeCell ref="K5:K6"/>
    <mergeCell ref="B10:B11"/>
    <mergeCell ref="J5:J6"/>
    <mergeCell ref="B5:B8"/>
    <mergeCell ref="D11:E11"/>
    <mergeCell ref="N5:N6"/>
    <mergeCell ref="H5:H6"/>
    <mergeCell ref="M5:M6"/>
    <mergeCell ref="I5:I6"/>
    <mergeCell ref="C5:E6"/>
    <mergeCell ref="F5:F6"/>
    <mergeCell ref="G5:G6"/>
  </mergeCells>
  <phoneticPr fontId="0" type="noConversion"/>
  <conditionalFormatting sqref="A2:XFD3">
    <cfRule type="cellIs" dxfId="55" priority="1" stopIfTrue="1" operator="greaterThan">
      <formula>165200</formula>
    </cfRule>
  </conditionalFormatting>
  <hyperlinks>
    <hyperlink ref="C15" location="'LOCALITY INDEX'!A1" display="Return to LOCALITY INDEX" xr:uid="{00000000-0004-0000-0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O50"/>
  <sheetViews>
    <sheetView zoomScaleNormal="100" workbookViewId="0">
      <selection activeCell="N5" sqref="N5:N6"/>
    </sheetView>
  </sheetViews>
  <sheetFormatPr defaultColWidth="0" defaultRowHeight="13.2" zeroHeight="1" x14ac:dyDescent="0.25"/>
  <cols>
    <col min="1" max="1" width="4.44140625" customWidth="1"/>
    <col min="2" max="2" width="17.6640625" customWidth="1"/>
    <col min="3" max="3" width="6.44140625" customWidth="1"/>
    <col min="4" max="4" width="10.5546875" customWidth="1"/>
    <col min="5" max="5" width="7.5546875" customWidth="1"/>
    <col min="6" max="6" width="9.33203125" customWidth="1"/>
    <col min="7" max="7" width="10.6640625" bestFit="1" customWidth="1"/>
    <col min="8" max="14" width="9.33203125" customWidth="1"/>
    <col min="15" max="15" width="6.5546875" customWidth="1"/>
    <col min="16" max="20" width="9.33203125" customWidth="1"/>
  </cols>
  <sheetData>
    <row r="1" spans="2:15" ht="13.8" thickBot="1" x14ac:dyDescent="0.3"/>
    <row r="2" spans="2:15" s="1" customFormat="1" ht="15.6" x14ac:dyDescent="0.25">
      <c r="B2" s="73" t="str">
        <f>'Locality and Max Pay'!F13</f>
        <v>Staff Support Specialist Pay Bands, effective January 12, 2025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3"/>
    </row>
    <row r="3" spans="2:15" s="1" customFormat="1" ht="13.8" thickBot="1" x14ac:dyDescent="0.3">
      <c r="B3" s="75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"/>
    </row>
    <row r="4" spans="2:15" x14ac:dyDescent="0.25">
      <c r="B4" s="25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92</v>
      </c>
      <c r="N4" s="14">
        <f>VLOOKUP(M4,'Locality and Max Pay'!A:B,2,FALSE)</f>
        <v>0.20349999999999999</v>
      </c>
      <c r="O4" s="7"/>
    </row>
    <row r="5" spans="2:15" x14ac:dyDescent="0.25">
      <c r="B5" s="84"/>
      <c r="C5" s="57" t="s">
        <v>2</v>
      </c>
      <c r="D5" s="57"/>
      <c r="E5" s="57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6" t="s">
        <v>12</v>
      </c>
    </row>
    <row r="6" spans="2:15" x14ac:dyDescent="0.25">
      <c r="B6" s="84"/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6"/>
    </row>
    <row r="7" spans="2:15" x14ac:dyDescent="0.25">
      <c r="B7" s="84"/>
      <c r="C7" s="57" t="s">
        <v>3</v>
      </c>
      <c r="D7" s="57"/>
      <c r="E7" s="57"/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6">
        <v>12</v>
      </c>
    </row>
    <row r="8" spans="2:15" x14ac:dyDescent="0.25">
      <c r="B8" s="84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6"/>
    </row>
    <row r="9" spans="2:15" ht="25.5" customHeight="1" x14ac:dyDescent="0.25">
      <c r="B9" s="24" t="s">
        <v>13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5" ht="25.5" customHeight="1" x14ac:dyDescent="0.25">
      <c r="B10" s="62" t="s">
        <v>84</v>
      </c>
      <c r="C10" s="58" t="s">
        <v>86</v>
      </c>
      <c r="D10" s="79" t="s">
        <v>0</v>
      </c>
      <c r="E10" s="80"/>
      <c r="F10" s="10">
        <f>IF('NO LOCALITY'!F10*(1+$N$4)&gt;'Locality and Max Pay'!$D$7,'Locality and Max Pay'!$D$7,'NO LOCALITY'!F10*(1+$N$4))</f>
        <v>98369.625014999998</v>
      </c>
      <c r="G10" s="10">
        <f>IF('NO LOCALITY'!G10*(1+$N$4)&gt;'Locality and Max Pay'!$D$7,'Locality and Max Pay'!$D$7,'NO LOCALITY'!G10*(1+$N$4))</f>
        <v>111650.8095495</v>
      </c>
      <c r="H10" s="10">
        <f>IF('NO LOCALITY'!H10*(1+$N$4)&gt;'Locality and Max Pay'!$D$7,'Locality and Max Pay'!$D$7,'NO LOCALITY'!H10*(1+$N$4))</f>
        <v>123377.565519</v>
      </c>
      <c r="I10" s="10">
        <f>IF('NO LOCALITY'!I10*(1+$N$4)&gt;'Locality and Max Pay'!$D$7,'Locality and Max Pay'!$D$7,'NO LOCALITY'!I10*(1+$N$4))</f>
        <v>136331.95286699999</v>
      </c>
      <c r="J10" s="10">
        <f>IF('NO LOCALITY'!J10*(1+$N$4)&gt;'Locality and Max Pay'!$D$7,'Locality and Max Pay'!$D$7,'NO LOCALITY'!J10*(1+$N$4))</f>
        <v>150649.831098</v>
      </c>
      <c r="K10" s="10">
        <f>IF('NO LOCALITY'!K10*(1+$N$4)&gt;'Locality and Max Pay'!$D$7,'Locality and Max Pay'!$D$7,'NO LOCALITY'!K10*(1+$N$4))</f>
        <v>166462.16387849997</v>
      </c>
      <c r="L10" s="10">
        <f>IF('NO LOCALITY'!L10*(1+$N$4)&gt;'Locality and Max Pay'!$D$7,'Locality and Max Pay'!$D$7,'NO LOCALITY'!L10*(1+$N$4))</f>
        <v>191434.60955699996</v>
      </c>
      <c r="M10" s="10">
        <f>IF('NO LOCALITY'!M10*(1+$N$4)&gt;'Locality and Max Pay'!$D$7,'Locality and Max Pay'!$D$7,'NO LOCALITY'!M10*(1+$N$4))</f>
        <v>201480.869133</v>
      </c>
      <c r="N10" s="10">
        <f>IF('NO LOCALITY'!N10*(1+$N$4)&gt;'Locality and Max Pay'!$D$7,'Locality and Max Pay'!$D$7,'NO LOCALITY'!N10*(1+$N$4))</f>
        <v>211557.72769649996</v>
      </c>
    </row>
    <row r="11" spans="2:15" ht="25.5" customHeight="1" x14ac:dyDescent="0.25">
      <c r="B11" s="81"/>
      <c r="C11" s="58"/>
      <c r="D11" s="79" t="s">
        <v>1</v>
      </c>
      <c r="E11" s="80"/>
      <c r="F11" s="10">
        <f>IF('NO LOCALITY'!F11*(1+$N$4)&gt;'Locality and Max Pay'!$D$7,'Locality and Max Pay'!$D$7,'NO LOCALITY'!F11*(1+$N$4))</f>
        <v>72868.428832499994</v>
      </c>
      <c r="G11" s="10">
        <f>IF('NO LOCALITY'!G11*(1+$N$4)&gt;'Locality and Max Pay'!$D$7,'Locality and Max Pay'!$D$7,'NO LOCALITY'!G11*(1+$N$4))</f>
        <v>82705.391333999985</v>
      </c>
      <c r="H11" s="10">
        <f>IF('NO LOCALITY'!H11*(1+$N$4)&gt;'Locality and Max Pay'!$D$7,'Locality and Max Pay'!$D$7,'NO LOCALITY'!H11*(1+$N$4))</f>
        <v>91393.055865000002</v>
      </c>
      <c r="I11" s="10">
        <f>IF('NO LOCALITY'!I11*(1+$N$4)&gt;'Locality and Max Pay'!$D$7,'Locality and Max Pay'!$D$7,'NO LOCALITY'!I11*(1+$N$4))</f>
        <v>100987.67438549999</v>
      </c>
      <c r="J11" s="10">
        <f>IF('NO LOCALITY'!J11*(1+$N$4)&gt;'Locality and Max Pay'!$D$7,'Locality and Max Pay'!$D$7,'NO LOCALITY'!J11*(1+$N$4))</f>
        <v>111592.0594935</v>
      </c>
      <c r="K11" s="10">
        <f>IF('NO LOCALITY'!K11*(1+$N$4)&gt;'Locality and Max Pay'!$D$7,'Locality and Max Pay'!$D$7,'NO LOCALITY'!K11*(1+$N$4))</f>
        <v>123305.3519085</v>
      </c>
      <c r="L11" s="10">
        <f>IF('NO LOCALITY'!L11*(1+$N$4)&gt;'Locality and Max Pay'!$D$7,'Locality and Max Pay'!$D$7,'NO LOCALITY'!L11*(1+$N$4))</f>
        <v>141804.2757915</v>
      </c>
      <c r="M11" s="10">
        <f>IF('NO LOCALITY'!M11*(1+$N$4)&gt;'Locality and Max Pay'!$D$7,'Locality and Max Pay'!$D$7,'NO LOCALITY'!M11*(1+$N$4))</f>
        <v>149242.27767299998</v>
      </c>
      <c r="N11" s="10">
        <f>IF('NO LOCALITY'!N11*(1+$N$4)&gt;'Locality and Max Pay'!$D$7,'Locality and Max Pay'!$D$7,'NO LOCALITY'!N11*(1+$N$4))</f>
        <v>156709.65458249999</v>
      </c>
    </row>
    <row r="12" spans="2:15" ht="8.25" customHeight="1" x14ac:dyDescent="0.25">
      <c r="B12" s="29"/>
      <c r="C12" s="8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8"/>
      <c r="O12" s="2"/>
    </row>
    <row r="13" spans="2:15" ht="41.25" customHeight="1" thickBot="1" x14ac:dyDescent="0.3">
      <c r="B13" s="30"/>
      <c r="C13" s="5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15" ht="15.6" x14ac:dyDescent="0.25">
      <c r="B14" s="52" t="s">
        <v>131</v>
      </c>
    </row>
    <row r="15" spans="2:15" x14ac:dyDescent="0.25">
      <c r="C15" s="85" t="s">
        <v>87</v>
      </c>
      <c r="D15" s="86"/>
      <c r="E15" s="86"/>
    </row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Pyf0+bmmAXqauQSt55Cr73fpHwSzQJljc4jN/4ShTj+gi996JRARL6zgeYrKDNir3DIvMpOjbGchutwgxowp4g==" saltValue="v5IgfDL8Oxaxw2OpQGsjAQ==" spinCount="100000" sheet="1" objects="1" scenarios="1"/>
  <mergeCells count="30">
    <mergeCell ref="C13:N13"/>
    <mergeCell ref="C15:E15"/>
    <mergeCell ref="L7:L8"/>
    <mergeCell ref="M7:M8"/>
    <mergeCell ref="N7:N8"/>
    <mergeCell ref="C9:N9"/>
    <mergeCell ref="B10:B11"/>
    <mergeCell ref="C10:C11"/>
    <mergeCell ref="D10:E10"/>
    <mergeCell ref="D11:E11"/>
    <mergeCell ref="L5:L6"/>
    <mergeCell ref="N5:N6"/>
    <mergeCell ref="C7:E8"/>
    <mergeCell ref="F7:F8"/>
    <mergeCell ref="G7:G8"/>
    <mergeCell ref="H7:H8"/>
    <mergeCell ref="I7:I8"/>
    <mergeCell ref="J7:J8"/>
    <mergeCell ref="K7:K8"/>
    <mergeCell ref="B2:M2"/>
    <mergeCell ref="B3:M3"/>
    <mergeCell ref="B5:B8"/>
    <mergeCell ref="C5:E6"/>
    <mergeCell ref="F5:F6"/>
    <mergeCell ref="G5:G6"/>
    <mergeCell ref="H5:H6"/>
    <mergeCell ref="I5:I6"/>
    <mergeCell ref="J5:J6"/>
    <mergeCell ref="K5:K6"/>
    <mergeCell ref="M5:M6"/>
  </mergeCells>
  <conditionalFormatting sqref="A2:XFD3">
    <cfRule type="cellIs" dxfId="54" priority="1" stopIfTrue="1" operator="greaterThan">
      <formula>165200</formula>
    </cfRule>
  </conditionalFormatting>
  <hyperlinks>
    <hyperlink ref="C15" location="'LOCALITY INDEX'!A1" display="Return to LOCALITY INDEX" xr:uid="{00000000-0004-0000-0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&amp;L&amp;"Arial,Bold"AHB-300&amp;C&amp;"Arial,Bold"Staff Support Specialist Pay Bands&amp;R&amp;"Arial,Bold"&amp;A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7842B0159474F931A90B0C39F3B7D" ma:contentTypeVersion="15" ma:contentTypeDescription="Create a new document." ma:contentTypeScope="" ma:versionID="aa5ffedfe403f3e872afa0d033e54024">
  <xsd:schema xmlns:xsd="http://www.w3.org/2001/XMLSchema" xmlns:xs="http://www.w3.org/2001/XMLSchema" xmlns:p="http://schemas.microsoft.com/office/2006/metadata/properties" xmlns:ns2="aca00e6f-e624-4622-9653-8b8f924fe115" xmlns:ns3="420691a6-0199-4acc-bb1e-72c25ef627c8" targetNamespace="http://schemas.microsoft.com/office/2006/metadata/properties" ma:root="true" ma:fieldsID="df7f929acbab1c084bba93ade180b613" ns2:_="" ns3:_="">
    <xsd:import namespace="aca00e6f-e624-4622-9653-8b8f924fe115"/>
    <xsd:import namespace="420691a6-0199-4acc-bb1e-72c25ef62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00e6f-e624-4622-9653-8b8f924fe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2e69889-3f5c-4d03-949d-b90f720ff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691a6-0199-4acc-bb1e-72c25ef627c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90a41a-b9f3-4aeb-ad0b-d8896771de05}" ma:internalName="TaxCatchAll" ma:showField="CatchAllData" ma:web="420691a6-0199-4acc-bb1e-72c25ef62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a00e6f-e624-4622-9653-8b8f924fe115">
      <Terms xmlns="http://schemas.microsoft.com/office/infopath/2007/PartnerControls"/>
    </lcf76f155ced4ddcb4097134ff3c332f>
    <TaxCatchAll xmlns="420691a6-0199-4acc-bb1e-72c25ef627c8" xsi:nil="true"/>
  </documentManagement>
</p:properties>
</file>

<file path=customXml/itemProps1.xml><?xml version="1.0" encoding="utf-8"?>
<ds:datastoreItem xmlns:ds="http://schemas.openxmlformats.org/officeDocument/2006/customXml" ds:itemID="{B29FF510-8228-4F04-8AE3-176A1E2331CA}"/>
</file>

<file path=customXml/itemProps2.xml><?xml version="1.0" encoding="utf-8"?>
<ds:datastoreItem xmlns:ds="http://schemas.openxmlformats.org/officeDocument/2006/customXml" ds:itemID="{AF8A1B33-2C47-4E2F-8585-E59C6C89A002}"/>
</file>

<file path=customXml/itemProps3.xml><?xml version="1.0" encoding="utf-8"?>
<ds:datastoreItem xmlns:ds="http://schemas.openxmlformats.org/officeDocument/2006/customXml" ds:itemID="{6557AB5D-3176-433B-B7CF-78701F5AE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3</vt:i4>
      </vt:variant>
    </vt:vector>
  </HeadingPairs>
  <TitlesOfParts>
    <vt:vector size="66" baseType="lpstr">
      <vt:lpstr>Locality and Max Pay</vt:lpstr>
      <vt:lpstr>LOCALITY INDEX</vt:lpstr>
      <vt:lpstr>NO LOCALITY</vt:lpstr>
      <vt:lpstr>NO LOCALITY Prior Year</vt:lpstr>
      <vt:lpstr>Ak</vt:lpstr>
      <vt:lpstr>Albany</vt:lpstr>
      <vt:lpstr>Albuquerque</vt:lpstr>
      <vt:lpstr>atl</vt:lpstr>
      <vt:lpstr>Austin</vt:lpstr>
      <vt:lpstr>Birm</vt:lpstr>
      <vt:lpstr>Bos</vt:lpstr>
      <vt:lpstr>BUF</vt:lpstr>
      <vt:lpstr>Burl</vt:lpstr>
      <vt:lpstr>Charlotte</vt:lpstr>
      <vt:lpstr>chi</vt:lpstr>
      <vt:lpstr>cin</vt:lpstr>
      <vt:lpstr>cle</vt:lpstr>
      <vt:lpstr>Colorado Springs</vt:lpstr>
      <vt:lpstr>col</vt:lpstr>
      <vt:lpstr>CorpusC</vt:lpstr>
      <vt:lpstr>DFW</vt:lpstr>
      <vt:lpstr>Davenport</vt:lpstr>
      <vt:lpstr>day</vt:lpstr>
      <vt:lpstr>den</vt:lpstr>
      <vt:lpstr>des</vt:lpstr>
      <vt:lpstr>det</vt:lpstr>
      <vt:lpstr>Fresno</vt:lpstr>
      <vt:lpstr>Harrisburg</vt:lpstr>
      <vt:lpstr>har</vt:lpstr>
      <vt:lpstr>Hi</vt:lpstr>
      <vt:lpstr>hou</vt:lpstr>
      <vt:lpstr>hnt</vt:lpstr>
      <vt:lpstr>Ind</vt:lpstr>
      <vt:lpstr>Kansas City</vt:lpstr>
      <vt:lpstr>Laredo</vt:lpstr>
      <vt:lpstr>Las Vegas</vt:lpstr>
      <vt:lpstr>la</vt:lpstr>
      <vt:lpstr>mfl</vt:lpstr>
      <vt:lpstr>mil</vt:lpstr>
      <vt:lpstr>msp</vt:lpstr>
      <vt:lpstr>ny</vt:lpstr>
      <vt:lpstr>Omaha</vt:lpstr>
      <vt:lpstr>Palm Bay</vt:lpstr>
      <vt:lpstr>phl</vt:lpstr>
      <vt:lpstr>px</vt:lpstr>
      <vt:lpstr>pit</vt:lpstr>
      <vt:lpstr>por</vt:lpstr>
      <vt:lpstr>ra</vt:lpstr>
      <vt:lpstr>Reno</vt:lpstr>
      <vt:lpstr>rch</vt:lpstr>
      <vt:lpstr>Rochester</vt:lpstr>
      <vt:lpstr>sac</vt:lpstr>
      <vt:lpstr>San An</vt:lpstr>
      <vt:lpstr>SD</vt:lpstr>
      <vt:lpstr>sf</vt:lpstr>
      <vt:lpstr>sea</vt:lpstr>
      <vt:lpstr>Spokane</vt:lpstr>
      <vt:lpstr>St Louis</vt:lpstr>
      <vt:lpstr>Tucson</vt:lpstr>
      <vt:lpstr>VABN</vt:lpstr>
      <vt:lpstr>WDCB</vt:lpstr>
      <vt:lpstr>Intl</vt:lpstr>
      <vt:lpstr>rus</vt:lpstr>
      <vt:lpstr>'Locality and Max Pay'!Print_Area</vt:lpstr>
      <vt:lpstr>'NO LOCALITY'!Print_Area</vt:lpstr>
      <vt:lpstr>'NO LOCALITY Prior Year'!Print_Area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DOT/FAA</dc:creator>
  <cp:lastModifiedBy>Brown, Rachael M (FAA)</cp:lastModifiedBy>
  <cp:lastPrinted>2018-12-21T20:07:43Z</cp:lastPrinted>
  <dcterms:created xsi:type="dcterms:W3CDTF">2006-06-07T17:38:51Z</dcterms:created>
  <dcterms:modified xsi:type="dcterms:W3CDTF">2025-01-23T19:32:50Z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0x0101004F87842B0159474F931A90B0C39F3B7D</vt:lpwstr>
  </property>
</Properties>
</file>